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\\10.1.1.250\data\Users\FolderRedirections\bstaples\Desktop\"/>
    </mc:Choice>
  </mc:AlternateContent>
  <xr:revisionPtr revIDLastSave="0" documentId="8_{E445C407-89D7-4B97-9C35-DA55FCCE8ED4}" xr6:coauthVersionLast="45" xr6:coauthVersionMax="45" xr10:uidLastSave="{00000000-0000-0000-0000-000000000000}"/>
  <workbookProtection workbookPassword="CC3D" lockStructure="1"/>
  <bookViews>
    <workbookView xWindow="-120" yWindow="-120" windowWidth="29040" windowHeight="15840"/>
  </bookViews>
  <sheets>
    <sheet name="COMMODITY ORDER FORM" sheetId="1" r:id="rId1"/>
  </sheets>
  <definedNames>
    <definedName name="_xlnm.Print_Area" localSheetId="0">'COMMODITY ORDER FORM'!$A$1:$Q$105</definedName>
  </definedNames>
  <calcPr calcId="181029"/>
</workbook>
</file>

<file path=xl/calcChain.xml><?xml version="1.0" encoding="utf-8"?>
<calcChain xmlns="http://schemas.openxmlformats.org/spreadsheetml/2006/main">
  <c r="J39" i="1" l="1"/>
  <c r="N39" i="1" s="1"/>
  <c r="J40" i="1"/>
  <c r="N40" i="1" s="1"/>
  <c r="J38" i="1"/>
  <c r="N38" i="1" s="1"/>
  <c r="J37" i="1"/>
  <c r="N37" i="1" s="1"/>
  <c r="J36" i="1"/>
  <c r="N36" i="1" s="1"/>
  <c r="J35" i="1"/>
  <c r="N35" i="1" s="1"/>
  <c r="J34" i="1"/>
  <c r="N34" i="1"/>
  <c r="J33" i="1"/>
  <c r="N33" i="1"/>
  <c r="J32" i="1"/>
  <c r="N32" i="1"/>
  <c r="J31" i="1"/>
  <c r="N31" i="1"/>
  <c r="J30" i="1"/>
  <c r="N30" i="1"/>
  <c r="J29" i="1"/>
  <c r="N29" i="1"/>
  <c r="J28" i="1"/>
  <c r="J27" i="1"/>
  <c r="N27" i="1" s="1"/>
  <c r="J26" i="1"/>
  <c r="N26" i="1" s="1"/>
  <c r="J25" i="1"/>
  <c r="N25" i="1" s="1"/>
  <c r="J24" i="1"/>
  <c r="N24" i="1" s="1"/>
  <c r="J23" i="1"/>
  <c r="N23" i="1"/>
  <c r="J22" i="1"/>
  <c r="N22" i="1"/>
  <c r="J21" i="1"/>
  <c r="N21" i="1"/>
  <c r="J20" i="1"/>
  <c r="J19" i="1"/>
  <c r="N19" i="1" s="1"/>
  <c r="J18" i="1"/>
  <c r="N18" i="1" s="1"/>
  <c r="J17" i="1"/>
  <c r="N1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J11" i="1"/>
  <c r="N11" i="1" s="1"/>
  <c r="J53" i="1"/>
  <c r="N20" i="1"/>
  <c r="J46" i="1"/>
  <c r="N46" i="1" s="1"/>
  <c r="J45" i="1"/>
  <c r="N45" i="1"/>
  <c r="J44" i="1"/>
  <c r="N44" i="1" s="1"/>
  <c r="J43" i="1"/>
  <c r="N43" i="1"/>
  <c r="J42" i="1"/>
  <c r="N42" i="1" s="1"/>
  <c r="J41" i="1"/>
  <c r="N41" i="1"/>
  <c r="N28" i="1"/>
  <c r="J16" i="1"/>
  <c r="N16" i="1" s="1"/>
  <c r="J15" i="1"/>
  <c r="N15" i="1" s="1"/>
  <c r="J14" i="1"/>
  <c r="N14" i="1" s="1"/>
  <c r="J13" i="1"/>
  <c r="N13" i="1" s="1"/>
  <c r="J12" i="1"/>
  <c r="N12" i="1" s="1"/>
  <c r="J60" i="1"/>
  <c r="N60" i="1" s="1"/>
  <c r="J59" i="1"/>
  <c r="N59" i="1" s="1"/>
  <c r="J58" i="1"/>
  <c r="N58" i="1" s="1"/>
  <c r="J57" i="1"/>
  <c r="N57" i="1" s="1"/>
  <c r="J56" i="1"/>
  <c r="N56" i="1" s="1"/>
  <c r="J55" i="1"/>
  <c r="N55" i="1" s="1"/>
  <c r="J54" i="1"/>
  <c r="N54" i="1" s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Q96" i="1"/>
  <c r="J61" i="1"/>
  <c r="N53" i="1"/>
  <c r="J47" i="1"/>
  <c r="N61" i="1" l="1"/>
  <c r="N47" i="1"/>
</calcChain>
</file>

<file path=xl/sharedStrings.xml><?xml version="1.0" encoding="utf-8"?>
<sst xmlns="http://schemas.openxmlformats.org/spreadsheetml/2006/main" count="545" uniqueCount="166">
  <si>
    <t>Item #</t>
  </si>
  <si>
    <t>Description</t>
  </si>
  <si>
    <t>CN Serving Size (oz.)</t>
  </si>
  <si>
    <t xml:space="preserve"> Estimated Number of Servings Desired</t>
  </si>
  <si>
    <t xml:space="preserve">÷ </t>
  </si>
  <si>
    <t>Approx. (A) Servings Per Case</t>
  </si>
  <si>
    <t>=</t>
  </si>
  <si>
    <t>Number of Finished Cases</t>
  </si>
  <si>
    <t>X</t>
  </si>
  <si>
    <t>Signature:</t>
  </si>
  <si>
    <t>Ship To:</t>
  </si>
  <si>
    <t>Attn:</t>
  </si>
  <si>
    <t>Street Address</t>
  </si>
  <si>
    <t>City, State, Zip</t>
  </si>
  <si>
    <t>Special Instructions:</t>
  </si>
  <si>
    <t xml:space="preserve">Purchase Order Number:             </t>
  </si>
  <si>
    <t xml:space="preserve">Fax: </t>
  </si>
  <si>
    <t xml:space="preserve">Pounds of  
Commodity Needed </t>
  </si>
  <si>
    <t>TOTAL</t>
  </si>
  <si>
    <t>TERMS:  Net 30 Days from date delivered to warehouse.</t>
  </si>
  <si>
    <t>FOOD SERVICE DIRECTOR:</t>
  </si>
  <si>
    <t>Average Finished 
Case Weight</t>
  </si>
  <si>
    <t>M / MA 
Per Serving</t>
  </si>
  <si>
    <t>RA ID Number:</t>
  </si>
  <si>
    <t xml:space="preserve">Delivery Purchase Order Required?  </t>
  </si>
  <si>
    <t xml:space="preserve">   NO</t>
  </si>
  <si>
    <t xml:space="preserve">        YES</t>
  </si>
  <si>
    <t>28.00 lbs</t>
  </si>
  <si>
    <t>2.80 oz</t>
  </si>
  <si>
    <t>75156-91132</t>
  </si>
  <si>
    <t>3.20 oz</t>
  </si>
  <si>
    <t>75156-92125</t>
  </si>
  <si>
    <t>75156-92127</t>
  </si>
  <si>
    <t>75156-92130</t>
  </si>
  <si>
    <t>75156-93100</t>
  </si>
  <si>
    <t>75156-93200</t>
  </si>
  <si>
    <t>75156-93320</t>
  </si>
  <si>
    <t>75156-93330</t>
  </si>
  <si>
    <t>75156-93425</t>
  </si>
  <si>
    <t>75156-93626</t>
  </si>
  <si>
    <t>75156-94105</t>
  </si>
  <si>
    <t>75156-94106</t>
  </si>
  <si>
    <t>75156-94110</t>
  </si>
  <si>
    <t>75156-94112</t>
  </si>
  <si>
    <t>75156-95124</t>
  </si>
  <si>
    <t>75156-95207</t>
  </si>
  <si>
    <t>75156-96100</t>
  </si>
  <si>
    <t>27.50 lbs</t>
  </si>
  <si>
    <t>2.50 oz</t>
  </si>
  <si>
    <t>2.75 oz</t>
  </si>
  <si>
    <t>27.00 lbs</t>
  </si>
  <si>
    <t>3.00 oz</t>
  </si>
  <si>
    <t>Fully Cooked Ground Beef Crumbles Bulk
(boil-in-bag)</t>
  </si>
  <si>
    <t>30.00 lbs</t>
  </si>
  <si>
    <t>2.00 oz</t>
  </si>
  <si>
    <t>Fully Cooked Beef Taco Mix Bulk
(boil-in-bag)</t>
  </si>
  <si>
    <t>2.20 oz</t>
  </si>
  <si>
    <t>26.00 lbs</t>
  </si>
  <si>
    <t>2.60 oz</t>
  </si>
  <si>
    <t>Fully Cooked Beef Meatballs (Chef Italia) 0.50 oz</t>
  </si>
  <si>
    <t>Fully Cooked Beef Meatballs (Chef Italia) 0.625 oz</t>
  </si>
  <si>
    <t>Fully Cooked Beef Meatballs (Chef Italia) 0.833 oz</t>
  </si>
  <si>
    <t>Fully Cooked Beef Meatballs (Chef Italia) 1.25 oz</t>
  </si>
  <si>
    <t>31.20 lbs</t>
  </si>
  <si>
    <t>2.40 oz</t>
  </si>
  <si>
    <t>Fully Cooked BBQ Seasoned Beef Nuggets 0.07 oz</t>
  </si>
  <si>
    <t>Fully Cooked Beef Sandwich Slices Bulk</t>
  </si>
  <si>
    <t>2.25 oz</t>
  </si>
  <si>
    <t>1.75 oz</t>
  </si>
  <si>
    <t>75156-94205</t>
  </si>
  <si>
    <t>75156-95324</t>
  </si>
  <si>
    <t>75156-97112</t>
  </si>
  <si>
    <t>75156-97125</t>
  </si>
  <si>
    <t>75156-97130</t>
  </si>
  <si>
    <t>75156-98200</t>
  </si>
  <si>
    <t>0.50oz Fully Cooked Italian Style Pork Meatball</t>
  </si>
  <si>
    <t>2.40oz Fully Cooked BBQ Pork Pattie Rib</t>
  </si>
  <si>
    <t>1.20oz Fully Cooked Pork Sausage Patties</t>
  </si>
  <si>
    <t>2.5oz Fully Cooked Pork Sausage Patties</t>
  </si>
  <si>
    <t xml:space="preserve">Fully Cooked Pork Taco Mix Bulk (Boil in Bag)  </t>
  </si>
  <si>
    <t>75156-94310</t>
  </si>
  <si>
    <t>75156-93726</t>
  </si>
  <si>
    <r>
      <t xml:space="preserve">Pounds of </t>
    </r>
    <r>
      <rPr>
        <b/>
        <sz val="10"/>
        <rFont val="Arial"/>
        <family val="2"/>
      </rPr>
      <t>Commodity</t>
    </r>
    <r>
      <rPr>
        <b/>
        <sz val="11"/>
        <rFont val="Arial"/>
        <family val="2"/>
      </rPr>
      <t xml:space="preserve"> Needed to Make 1 Case
</t>
    </r>
  </si>
  <si>
    <t>APPROXIMATE DELIVERY SCHEDULE</t>
  </si>
  <si>
    <t>Please note that depending on Warehouse restrictions totals may be adjusted.</t>
  </si>
  <si>
    <t xml:space="preserve">ITEM #               DESCRIPTION                                      </t>
  </si>
  <si>
    <t>SEPT</t>
  </si>
  <si>
    <t>OCT</t>
  </si>
  <si>
    <t>NOV</t>
  </si>
  <si>
    <t>DEC</t>
  </si>
  <si>
    <t>JAN</t>
  </si>
  <si>
    <t>FEB</t>
  </si>
  <si>
    <t>MAY</t>
  </si>
  <si>
    <t>TOTALS</t>
  </si>
  <si>
    <t>2.10 oz</t>
  </si>
  <si>
    <t>1.20 oz</t>
  </si>
  <si>
    <t>1.00 oz</t>
  </si>
  <si>
    <t>2.35 oz</t>
  </si>
  <si>
    <t xml:space="preserve">Fully Cooked 2.6 oz Meatloaf Slices                   </t>
  </si>
  <si>
    <t>3.20 Ground Beef Burgers (Raw)</t>
  </si>
  <si>
    <t>2.50 Ground Beef Sandwich Steaks (Raw)</t>
  </si>
  <si>
    <t>2.75 Ground Beef Sandwich Steaks (Raw)</t>
  </si>
  <si>
    <t>3.00 Ground Beef Sandwich Steaks (Raw)</t>
  </si>
  <si>
    <t>2.00 Fully Cooked Beef Burgers Charbroiled</t>
  </si>
  <si>
    <t>3.00 Fully Cooked Beef Burgers Charbroiled</t>
  </si>
  <si>
    <t>2.60 Fully Cooked Salisbury Steak</t>
  </si>
  <si>
    <t>1.00 Fully Cooked Swedish Style Beef Meatballs</t>
  </si>
  <si>
    <t>2.40 Fully Cooked BBQ Seasoned Beef Pattie Ribs</t>
  </si>
  <si>
    <t xml:space="preserve">Bill To:  </t>
  </si>
  <si>
    <t>75156-93421</t>
  </si>
  <si>
    <t>75156-95125</t>
  </si>
  <si>
    <r>
      <t xml:space="preserve">3.00 oz Fully Cooked BBQ Seasoned Beef Rib Patie w/ Sauce    </t>
    </r>
    <r>
      <rPr>
        <b/>
        <sz val="10"/>
        <rFont val="Verdana"/>
        <family val="2"/>
      </rPr>
      <t xml:space="preserve">                                                    </t>
    </r>
    <r>
      <rPr>
        <b/>
        <sz val="12"/>
        <color indexed="56"/>
        <rFont val="Verdana"/>
        <family val="2"/>
      </rPr>
      <t xml:space="preserve"> </t>
    </r>
  </si>
  <si>
    <t>75156-93427</t>
  </si>
  <si>
    <t>2.25 Fully Cooked LS Beef Patties w/APP Charbroiled</t>
  </si>
  <si>
    <t>75156-93426</t>
  </si>
  <si>
    <t>1.75 Fully Cooked LS Beef Patties w/APP Charbroiled</t>
  </si>
  <si>
    <t>1.50 oz</t>
  </si>
  <si>
    <t>75156-95200</t>
  </si>
  <si>
    <t>Fully Cooked Beef Sausage Links 1.20 oz</t>
  </si>
  <si>
    <t>75156-95212</t>
  </si>
  <si>
    <t xml:space="preserve">Street Address  </t>
  </si>
  <si>
    <t xml:space="preserve">City, State, Zip  </t>
  </si>
  <si>
    <t>Fully Cooked Beef Sunrise Sausage Patties 1.20 oz</t>
  </si>
  <si>
    <t>2.50oz Fully Cooked Mild Italian Pork Sausage Patties</t>
  </si>
  <si>
    <t>75156-93429</t>
  </si>
  <si>
    <t>Maid-Rite Specialty Foods requires a 21 day lead time for all orders.</t>
  </si>
  <si>
    <t>NEW PRODUCT</t>
  </si>
  <si>
    <t>75156-93322</t>
  </si>
  <si>
    <t>2.50 Fully Cooked Beef Burgers Charbroiled</t>
  </si>
  <si>
    <t>75156-94675</t>
  </si>
  <si>
    <t>0.675 oz. Fully Cooked GF SF Beef Meatballs</t>
  </si>
  <si>
    <t>2.70 oz</t>
  </si>
  <si>
    <t>75156-94700</t>
  </si>
  <si>
    <t>75156-93205</t>
  </si>
  <si>
    <t>2.20 oz.</t>
  </si>
  <si>
    <t>75156-96150</t>
  </si>
  <si>
    <t>Fully Cooked Beef Taco Mix - No Soy, NCC - Bulk
(boil-in-bag)</t>
  </si>
  <si>
    <t>Fully Cooked Beef Sandwich Slices - No Soy, NCC Bulk</t>
  </si>
  <si>
    <t>0.65 oz. Fully Cooked LS Beef &amp; Mushroom Meatballs</t>
  </si>
  <si>
    <t>2.50 Fully Cooked Beef Patties w/APP Charbroiled</t>
  </si>
  <si>
    <r>
      <t xml:space="preserve">1.25 Fully Cooked Little Little Andie Patties with APP Charbroiled                        </t>
    </r>
    <r>
      <rPr>
        <b/>
        <sz val="10"/>
        <rFont val="Verdana"/>
        <family val="2"/>
      </rPr>
      <t xml:space="preserve">  </t>
    </r>
    <r>
      <rPr>
        <b/>
        <sz val="10"/>
        <color indexed="56"/>
        <rFont val="Courier New"/>
        <family val="3"/>
      </rPr>
      <t xml:space="preserve">          </t>
    </r>
  </si>
  <si>
    <t>3.00 Fully Cooked LS Beef Patties w/APP Charbroiled</t>
  </si>
  <si>
    <t>75156-97212</t>
  </si>
  <si>
    <t>1.20oz Fully Cooked Pork Sausage Links</t>
  </si>
  <si>
    <t xml:space="preserve">Name: </t>
  </si>
  <si>
    <t xml:space="preserve">Tel: </t>
  </si>
  <si>
    <t xml:space="preserve">Email: </t>
  </si>
  <si>
    <t>75156-93310</t>
  </si>
  <si>
    <t>75156-90005</t>
  </si>
  <si>
    <t>1 lb. Ground Pork Bricks - Ready to Cook (Raw)</t>
  </si>
  <si>
    <t>75156-91100</t>
  </si>
  <si>
    <t>1 lb. Ground Beef Bricks - Ready to Cook (Raw)</t>
  </si>
  <si>
    <t>AUG</t>
  </si>
  <si>
    <t>MARCH</t>
  </si>
  <si>
    <t>APRIL</t>
  </si>
  <si>
    <t>75156-94680</t>
  </si>
  <si>
    <t>1.00 oz Fully Cooked Beef Burgers Charbroiled</t>
  </si>
  <si>
    <t>1.35 oz Fully Cooked GF SF Beef Meatball Square</t>
  </si>
  <si>
    <t>1.35 oz</t>
  </si>
  <si>
    <t>75156-93150</t>
  </si>
  <si>
    <t>Fully CKd Ground Beef Crumbles Bulk (B-IN-B) No Carmel Color</t>
  </si>
  <si>
    <r>
      <t>MAID-RITE SPECIALTY FOODS LLC</t>
    </r>
    <r>
      <rPr>
        <sz val="12"/>
        <rFont val="Verdana"/>
        <family val="2"/>
      </rPr>
      <t xml:space="preserve">
</t>
    </r>
    <r>
      <rPr>
        <sz val="12"/>
        <rFont val="Lucida Console"/>
        <family val="3"/>
      </rPr>
      <t>1</t>
    </r>
    <r>
      <rPr>
        <b/>
        <sz val="12"/>
        <rFont val="Lucida Console"/>
        <family val="3"/>
      </rPr>
      <t xml:space="preserve">05 Keystone Industrial Park
Dunmore, PA 18512
Phone: (800) 233-4259
Fax: (570) 969-2878
Contact: Sharon Lambert x128,                                             or Sue Hartung x165 </t>
    </r>
  </si>
  <si>
    <t>75156-95120</t>
  </si>
  <si>
    <t>2.50 Fully Cooked BBQ Seasoned Beef Pattie Ribs CL</t>
  </si>
  <si>
    <r>
      <rPr>
        <b/>
        <sz val="18"/>
        <color indexed="10"/>
        <rFont val="Verdana"/>
        <family val="2"/>
      </rPr>
      <t>Forecasting Form</t>
    </r>
    <r>
      <rPr>
        <b/>
        <sz val="18"/>
        <rFont val="Verdana"/>
        <family val="2"/>
      </rPr>
      <t xml:space="preserve">
2021 - 2022 ORDER FORM                   </t>
    </r>
  </si>
  <si>
    <r>
      <rPr>
        <b/>
        <sz val="10"/>
        <rFont val="Arial"/>
        <family val="2"/>
      </rPr>
      <t>Just a reminder: Maid-Rite uses 100154-Beef and 100193 Pork</t>
    </r>
    <r>
      <rPr>
        <sz val="10"/>
        <rFont val="Arial"/>
      </rPr>
      <t>.</t>
    </r>
    <r>
      <rPr>
        <b/>
        <sz val="10"/>
        <rFont val="Arial"/>
        <family val="2"/>
      </rPr>
      <t xml:space="preserve"> Our BPID# is 5004950.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</si>
</sst>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5" formatCode="&quot;$&quot;#,##0.000"/>
    <numFmt numFmtId="174" formatCode="0.000"/>
    <numFmt numFmtId="183" formatCode="#,##0.00&quot; lbs&quot;"/>
    <numFmt numFmtId="184" formatCode="#,##0.00&quot; ozs&quot;"/>
  </numFmts>
  <fonts count="28" x14ac:knownFonts="1">
    <font>
      <sz val="10"/>
      <name val="Arial"/>
    </font>
    <font>
      <sz val="10"/>
      <name val="Arial"/>
    </font>
    <font>
      <sz val="10"/>
      <name val="Verdana"/>
      <family val="2"/>
    </font>
    <font>
      <sz val="12"/>
      <name val="Verdana"/>
      <family val="2"/>
    </font>
    <font>
      <sz val="14"/>
      <name val="Verdan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Verdana"/>
      <family val="2"/>
    </font>
    <font>
      <b/>
      <sz val="11"/>
      <name val="Arial"/>
      <family val="2"/>
    </font>
    <font>
      <sz val="10"/>
      <name val="Helv"/>
    </font>
    <font>
      <sz val="12"/>
      <name val="Lucida Console"/>
      <family val="3"/>
    </font>
    <font>
      <b/>
      <sz val="12"/>
      <name val="Lucida Console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10"/>
      <color indexed="56"/>
      <name val="Courier New"/>
      <family val="3"/>
    </font>
    <font>
      <b/>
      <sz val="12"/>
      <color indexed="56"/>
      <name val="Verdana"/>
      <family val="2"/>
    </font>
    <font>
      <sz val="8"/>
      <name val="Arial"/>
      <family val="2"/>
    </font>
    <font>
      <b/>
      <sz val="18"/>
      <name val="Verdana"/>
      <family val="2"/>
    </font>
    <font>
      <b/>
      <sz val="18"/>
      <color indexed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7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2" fillId="0" borderId="0" xfId="2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Protection="1"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22" fillId="0" borderId="4" xfId="0" applyFont="1" applyBorder="1" applyAlignment="1" applyProtection="1">
      <alignment horizontal="left" vertical="center" wrapText="1"/>
      <protection hidden="1"/>
    </xf>
    <xf numFmtId="0" fontId="6" fillId="0" borderId="4" xfId="0" applyFont="1" applyBorder="1" applyAlignment="1" applyProtection="1">
      <alignment horizontal="center"/>
      <protection hidden="1"/>
    </xf>
    <xf numFmtId="1" fontId="6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174" fontId="2" fillId="0" borderId="0" xfId="1" applyNumberFormat="1" applyFont="1" applyBorder="1" applyAlignment="1" applyProtection="1">
      <alignment horizontal="center" vertical="center"/>
      <protection hidden="1"/>
    </xf>
    <xf numFmtId="0" fontId="4" fillId="0" borderId="0" xfId="0" quotePrefix="1" applyFont="1" applyFill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83" fontId="2" fillId="0" borderId="0" xfId="0" applyNumberFormat="1" applyFont="1" applyBorder="1" applyAlignment="1" applyProtection="1">
      <alignment horizontal="center" vertical="center"/>
      <protection hidden="1"/>
    </xf>
    <xf numFmtId="18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3" fontId="7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4" fillId="0" borderId="0" xfId="0" quotePrefix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/>
      <protection hidden="1"/>
    </xf>
    <xf numFmtId="0" fontId="2" fillId="0" borderId="0" xfId="0" applyFont="1" applyBorder="1" applyProtection="1">
      <protection hidden="1"/>
    </xf>
    <xf numFmtId="0" fontId="9" fillId="0" borderId="4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2" fontId="9" fillId="0" borderId="5" xfId="0" applyNumberFormat="1" applyFont="1" applyBorder="1" applyAlignment="1" applyProtection="1">
      <alignment horizontal="center" vertical="center" wrapText="1"/>
      <protection hidden="1"/>
    </xf>
    <xf numFmtId="174" fontId="9" fillId="0" borderId="5" xfId="0" applyNumberFormat="1" applyFont="1" applyBorder="1" applyAlignment="1" applyProtection="1">
      <alignment horizontal="center" vertical="center" wrapText="1"/>
      <protection hidden="1"/>
    </xf>
    <xf numFmtId="0" fontId="15" fillId="0" borderId="4" xfId="0" quotePrefix="1" applyFont="1" applyBorder="1" applyAlignment="1" applyProtection="1">
      <alignment horizontal="center" vertical="center"/>
      <protection hidden="1"/>
    </xf>
    <xf numFmtId="1" fontId="9" fillId="0" borderId="4" xfId="3" applyNumberFormat="1" applyFont="1" applyFill="1" applyBorder="1" applyAlignment="1" applyProtection="1">
      <alignment horizontal="left" vertical="center" wrapText="1"/>
      <protection hidden="1"/>
    </xf>
    <xf numFmtId="0" fontId="22" fillId="0" borderId="4" xfId="0" applyFont="1" applyFill="1" applyBorder="1" applyAlignment="1" applyProtection="1">
      <alignment vertical="center"/>
      <protection hidden="1"/>
    </xf>
    <xf numFmtId="183" fontId="9" fillId="0" borderId="4" xfId="0" applyNumberFormat="1" applyFont="1" applyBorder="1" applyAlignment="1" applyProtection="1">
      <alignment horizontal="center" vertical="center"/>
      <protection hidden="1"/>
    </xf>
    <xf numFmtId="184" fontId="9" fillId="0" borderId="4" xfId="0" applyNumberFormat="1" applyFont="1" applyBorder="1" applyAlignment="1" applyProtection="1">
      <alignment horizontal="center" vertical="center"/>
      <protection hidden="1"/>
    </xf>
    <xf numFmtId="2" fontId="9" fillId="0" borderId="4" xfId="0" applyNumberFormat="1" applyFont="1" applyBorder="1" applyAlignment="1" applyProtection="1">
      <alignment horizontal="center" vertical="center"/>
      <protection hidden="1"/>
    </xf>
    <xf numFmtId="0" fontId="15" fillId="0" borderId="5" xfId="0" quotePrefix="1" applyFont="1" applyBorder="1" applyAlignment="1" applyProtection="1">
      <alignment horizontal="center" vertical="center"/>
      <protection hidden="1"/>
    </xf>
    <xf numFmtId="0" fontId="15" fillId="0" borderId="6" xfId="0" quotePrefix="1" applyFont="1" applyBorder="1" applyAlignment="1" applyProtection="1">
      <alignment horizontal="center" vertical="center"/>
      <protection hidden="1"/>
    </xf>
    <xf numFmtId="0" fontId="15" fillId="0" borderId="7" xfId="0" quotePrefix="1" applyFont="1" applyBorder="1" applyAlignment="1" applyProtection="1">
      <alignment horizontal="center" vertical="center"/>
      <protection hidden="1"/>
    </xf>
    <xf numFmtId="0" fontId="15" fillId="0" borderId="7" xfId="0" quotePrefix="1" applyFont="1" applyFill="1" applyBorder="1" applyAlignment="1" applyProtection="1">
      <alignment horizontal="center" vertical="center"/>
      <protection hidden="1"/>
    </xf>
    <xf numFmtId="3" fontId="9" fillId="0" borderId="8" xfId="0" applyNumberFormat="1" applyFont="1" applyBorder="1" applyAlignment="1" applyProtection="1">
      <alignment horizontal="center" vertical="center"/>
      <protection hidden="1"/>
    </xf>
    <xf numFmtId="0" fontId="15" fillId="0" borderId="8" xfId="0" quotePrefix="1" applyFont="1" applyBorder="1" applyAlignment="1" applyProtection="1">
      <alignment horizontal="center" vertical="center"/>
      <protection hidden="1"/>
    </xf>
    <xf numFmtId="174" fontId="9" fillId="0" borderId="4" xfId="1" applyNumberFormat="1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left" vertical="center" wrapText="1"/>
      <protection hidden="1"/>
    </xf>
    <xf numFmtId="0" fontId="22" fillId="0" borderId="4" xfId="0" applyFont="1" applyBorder="1" applyProtection="1">
      <protection hidden="1"/>
    </xf>
    <xf numFmtId="1" fontId="9" fillId="0" borderId="5" xfId="0" applyNumberFormat="1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 hidden="1"/>
    </xf>
    <xf numFmtId="0" fontId="2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 applyAlignment="1"/>
    <xf numFmtId="0" fontId="20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Protection="1"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0" fontId="6" fillId="3" borderId="4" xfId="0" applyFont="1" applyFill="1" applyBorder="1" applyAlignment="1" applyProtection="1">
      <alignment horizontal="center"/>
      <protection hidden="1"/>
    </xf>
    <xf numFmtId="0" fontId="22" fillId="3" borderId="4" xfId="0" applyFont="1" applyFill="1" applyBorder="1" applyAlignment="1" applyProtection="1">
      <alignment horizontal="left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2" fontId="9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15" fillId="3" borderId="4" xfId="0" quotePrefix="1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174" fontId="9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7" xfId="0" quotePrefix="1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22" fillId="3" borderId="4" xfId="0" applyFont="1" applyFill="1" applyBorder="1" applyAlignment="1" applyProtection="1">
      <alignment vertical="center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22" fillId="0" borderId="4" xfId="0" applyFont="1" applyFill="1" applyBorder="1" applyAlignment="1" applyProtection="1">
      <alignment horizontal="left" vertical="center" wrapText="1"/>
      <protection hidden="1"/>
    </xf>
    <xf numFmtId="1" fontId="7" fillId="0" borderId="2" xfId="0" applyNumberFormat="1" applyFont="1" applyBorder="1" applyAlignment="1" applyProtection="1">
      <alignment horizontal="center" vertical="center" wrapText="1"/>
      <protection hidden="1"/>
    </xf>
    <xf numFmtId="0" fontId="22" fillId="0" borderId="4" xfId="0" applyFont="1" applyFill="1" applyBorder="1" applyProtection="1">
      <protection hidden="1"/>
    </xf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15" fillId="0" borderId="0" xfId="0" applyFont="1" applyAlignment="1"/>
    <xf numFmtId="0" fontId="6" fillId="4" borderId="0" xfId="0" applyFont="1" applyFill="1" applyBorder="1" applyAlignment="1" applyProtection="1">
      <alignment horizontal="center"/>
      <protection hidden="1"/>
    </xf>
    <xf numFmtId="0" fontId="6" fillId="4" borderId="4" xfId="0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1" fontId="7" fillId="0" borderId="2" xfId="0" applyNumberFormat="1" applyFont="1" applyBorder="1" applyAlignment="1" applyProtection="1">
      <alignment horizontal="center"/>
      <protection hidden="1"/>
    </xf>
    <xf numFmtId="1" fontId="6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2" fillId="0" borderId="8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1" fontId="6" fillId="3" borderId="0" xfId="3" applyNumberFormat="1" applyFont="1" applyFill="1" applyBorder="1" applyAlignment="1" applyProtection="1">
      <alignment horizontal="center" vertical="center" wrapText="1"/>
      <protection hidden="1"/>
    </xf>
    <xf numFmtId="1" fontId="9" fillId="0" borderId="0" xfId="3" applyNumberFormat="1" applyFont="1" applyFill="1" applyBorder="1" applyAlignment="1" applyProtection="1">
      <alignment horizontal="left" vertical="center" wrapText="1"/>
      <protection hidden="1"/>
    </xf>
    <xf numFmtId="1" fontId="6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2" borderId="7" xfId="0" applyFont="1" applyFill="1" applyBorder="1" applyAlignment="1"/>
    <xf numFmtId="0" fontId="0" fillId="0" borderId="10" xfId="0" applyBorder="1" applyAlignment="1"/>
    <xf numFmtId="0" fontId="0" fillId="0" borderId="17" xfId="0" applyBorder="1" applyAlignment="1"/>
    <xf numFmtId="0" fontId="15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locked="0"/>
    </xf>
    <xf numFmtId="0" fontId="13" fillId="0" borderId="3" xfId="0" applyFont="1" applyBorder="1" applyAlignment="1" applyProtection="1">
      <protection locked="0"/>
    </xf>
    <xf numFmtId="0" fontId="13" fillId="0" borderId="10" xfId="0" applyFont="1" applyBorder="1" applyAlignment="1" applyProtection="1"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11" fillId="0" borderId="0" xfId="0" applyFont="1" applyAlignment="1">
      <alignment horizontal="right"/>
    </xf>
    <xf numFmtId="0" fontId="7" fillId="0" borderId="13" xfId="0" applyFont="1" applyBorder="1" applyAlignment="1" applyProtection="1">
      <alignment horizontal="center"/>
      <protection hidden="1"/>
    </xf>
    <xf numFmtId="0" fontId="21" fillId="0" borderId="14" xfId="0" applyFont="1" applyBorder="1" applyAlignment="1" applyProtection="1">
      <alignment horizontal="center"/>
      <protection hidden="1"/>
    </xf>
    <xf numFmtId="0" fontId="10" fillId="4" borderId="0" xfId="0" applyFont="1" applyFill="1" applyBorder="1" applyAlignment="1" applyProtection="1">
      <alignment horizontal="center"/>
      <protection hidden="1"/>
    </xf>
  </cellXfs>
  <cellStyles count="4">
    <cellStyle name="Currency" xfId="1" builtinId="4"/>
    <cellStyle name="Hyperlink" xfId="2" builtinId="8"/>
    <cellStyle name="Normal" xfId="0" builtinId="0"/>
    <cellStyle name="Normal_SEPDS 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68</xdr:row>
      <xdr:rowOff>161925</xdr:rowOff>
    </xdr:from>
    <xdr:to>
      <xdr:col>11</xdr:col>
      <xdr:colOff>285750</xdr:colOff>
      <xdr:row>69</xdr:row>
      <xdr:rowOff>190500</xdr:rowOff>
    </xdr:to>
    <xdr:sp macro="" textlink="">
      <xdr:nvSpPr>
        <xdr:cNvPr id="2060" name="Rectangle 12">
          <a:extLst>
            <a:ext uri="{FF2B5EF4-FFF2-40B4-BE49-F238E27FC236}">
              <a16:creationId xmlns:a16="http://schemas.microsoft.com/office/drawing/2014/main" id="{22CFDC44-B779-4DCB-97E7-A59538B5851C}"/>
            </a:ext>
          </a:extLst>
        </xdr:cNvPr>
        <xdr:cNvSpPr>
          <a:spLocks noChangeArrowheads="1"/>
        </xdr:cNvSpPr>
      </xdr:nvSpPr>
      <xdr:spPr bwMode="auto">
        <a:xfrm>
          <a:off x="10734675" y="22383750"/>
          <a:ext cx="371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12</xdr:col>
      <xdr:colOff>28575</xdr:colOff>
      <xdr:row>68</xdr:row>
      <xdr:rowOff>171450</xdr:rowOff>
    </xdr:from>
    <xdr:to>
      <xdr:col>13</xdr:col>
      <xdr:colOff>161925</xdr:colOff>
      <xdr:row>70</xdr:row>
      <xdr:rowOff>0</xdr:rowOff>
    </xdr:to>
    <xdr:sp macro="" textlink="">
      <xdr:nvSpPr>
        <xdr:cNvPr id="2722" name="Rectangle 13">
          <a:extLst>
            <a:ext uri="{FF2B5EF4-FFF2-40B4-BE49-F238E27FC236}">
              <a16:creationId xmlns:a16="http://schemas.microsoft.com/office/drawing/2014/main" id="{7674A72A-D0BD-41BA-80DB-5C6D4258364C}"/>
            </a:ext>
          </a:extLst>
        </xdr:cNvPr>
        <xdr:cNvSpPr>
          <a:spLocks noChangeArrowheads="1"/>
        </xdr:cNvSpPr>
      </xdr:nvSpPr>
      <xdr:spPr bwMode="auto">
        <a:xfrm>
          <a:off x="12001500" y="18278475"/>
          <a:ext cx="371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619125</xdr:colOff>
      <xdr:row>2</xdr:row>
      <xdr:rowOff>133350</xdr:rowOff>
    </xdr:from>
    <xdr:to>
      <xdr:col>14</xdr:col>
      <xdr:colOff>695325</xdr:colOff>
      <xdr:row>5</xdr:row>
      <xdr:rowOff>704850</xdr:rowOff>
    </xdr:to>
    <xdr:pic>
      <xdr:nvPicPr>
        <xdr:cNvPr id="2723" name="Picture 6" descr="https://static.wixstatic.com/media/7fa988_98dd27c2fc1342e9afb88022299e54f3.png/v1/fill/w_405,h_111,al_c,usm_0.66_1.00_0.01/7fa988_98dd27c2fc1342e9afb88022299e54f3.png">
          <a:extLst>
            <a:ext uri="{FF2B5EF4-FFF2-40B4-BE49-F238E27FC236}">
              <a16:creationId xmlns:a16="http://schemas.microsoft.com/office/drawing/2014/main" id="{7FE6AAC6-A3DB-4DD3-B920-F795DF33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57200"/>
          <a:ext cx="3181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6"/>
  <sheetViews>
    <sheetView showGridLines="0" showZeros="0" tabSelected="1" zoomScale="75" zoomScaleNormal="75" workbookViewId="0">
      <selection activeCell="A83" sqref="A83"/>
    </sheetView>
  </sheetViews>
  <sheetFormatPr defaultRowHeight="12.75" x14ac:dyDescent="0.2"/>
  <cols>
    <col min="1" max="1" width="16.28515625" style="1" customWidth="1"/>
    <col min="2" max="2" width="55.28515625" style="1" customWidth="1"/>
    <col min="3" max="3" width="14.28515625" style="1" customWidth="1"/>
    <col min="4" max="4" width="14" style="1" customWidth="1"/>
    <col min="5" max="5" width="14.7109375" style="1" customWidth="1"/>
    <col min="6" max="6" width="13.7109375" style="1" customWidth="1"/>
    <col min="7" max="7" width="3.28515625" style="1" customWidth="1"/>
    <col min="8" max="8" width="12.140625" style="1" customWidth="1"/>
    <col min="9" max="9" width="3.5703125" style="1" bestFit="1" customWidth="1"/>
    <col min="10" max="10" width="12.85546875" style="1" customWidth="1"/>
    <col min="11" max="11" width="3.7109375" style="1" bestFit="1" customWidth="1"/>
    <col min="12" max="12" width="15.7109375" style="1" customWidth="1"/>
    <col min="13" max="13" width="3.5703125" style="1" bestFit="1" customWidth="1"/>
    <col min="14" max="16" width="10.7109375" style="1" customWidth="1"/>
    <col min="17" max="17" width="15" style="117" customWidth="1"/>
    <col min="18" max="16384" width="9.140625" style="1"/>
  </cols>
  <sheetData>
    <row r="1" spans="1:20" ht="12.75" customHeight="1" x14ac:dyDescent="0.2">
      <c r="A1" s="145" t="s">
        <v>161</v>
      </c>
      <c r="B1" s="146"/>
      <c r="C1" s="6"/>
      <c r="Q1" s="86"/>
    </row>
    <row r="2" spans="1:20" ht="12.75" customHeight="1" x14ac:dyDescent="0.25">
      <c r="A2" s="146"/>
      <c r="B2" s="146"/>
      <c r="C2" s="6"/>
      <c r="L2" s="118"/>
      <c r="M2" s="118"/>
      <c r="N2" s="118"/>
      <c r="O2" s="118"/>
      <c r="P2" s="118"/>
      <c r="Q2" s="87"/>
    </row>
    <row r="3" spans="1:20" ht="12.75" customHeight="1" x14ac:dyDescent="0.25">
      <c r="A3" s="146"/>
      <c r="B3" s="146"/>
      <c r="C3" s="6"/>
      <c r="D3" s="8"/>
      <c r="E3" s="8"/>
      <c r="F3" s="8"/>
      <c r="G3" s="8"/>
      <c r="H3" s="8"/>
      <c r="I3" s="8"/>
      <c r="J3" s="8"/>
      <c r="K3" s="8"/>
      <c r="L3" s="118"/>
      <c r="M3" s="118"/>
      <c r="N3" s="118"/>
      <c r="O3" s="118"/>
      <c r="P3" s="118"/>
      <c r="Q3" s="87"/>
    </row>
    <row r="4" spans="1:20" ht="12.75" customHeight="1" x14ac:dyDescent="0.2">
      <c r="A4" s="146"/>
      <c r="B4" s="14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7"/>
    </row>
    <row r="5" spans="1:20" ht="10.5" customHeight="1" x14ac:dyDescent="0.2">
      <c r="A5" s="146"/>
      <c r="B5" s="146"/>
      <c r="C5" s="140" t="s">
        <v>164</v>
      </c>
      <c r="D5" s="141"/>
      <c r="E5" s="141"/>
      <c r="F5" s="141"/>
      <c r="G5" s="141"/>
      <c r="H5" s="141"/>
      <c r="I5" s="141"/>
      <c r="J5" s="18"/>
      <c r="K5" s="18"/>
      <c r="L5" s="18"/>
      <c r="M5" s="18"/>
      <c r="N5" s="8"/>
      <c r="O5" s="8"/>
      <c r="P5" s="8"/>
      <c r="Q5" s="87"/>
    </row>
    <row r="6" spans="1:20" ht="59.25" customHeight="1" x14ac:dyDescent="0.2">
      <c r="A6" s="146"/>
      <c r="B6" s="146"/>
      <c r="C6" s="141"/>
      <c r="D6" s="141"/>
      <c r="E6" s="141"/>
      <c r="F6" s="141"/>
      <c r="G6" s="141"/>
      <c r="H6" s="141"/>
      <c r="I6" s="141"/>
      <c r="J6" s="14"/>
      <c r="K6" s="14"/>
      <c r="L6" s="14"/>
      <c r="M6" s="14"/>
      <c r="N6" s="8"/>
      <c r="O6" s="8"/>
      <c r="P6" s="8"/>
      <c r="Q6" s="87"/>
    </row>
    <row r="7" spans="1:20" ht="6" customHeight="1" x14ac:dyDescent="0.2">
      <c r="A7" s="15"/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8"/>
      <c r="O7" s="8"/>
      <c r="P7" s="8"/>
      <c r="Q7" s="87"/>
    </row>
    <row r="8" spans="1:20" ht="5.25" customHeight="1" x14ac:dyDescent="0.2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4"/>
    </row>
    <row r="9" spans="1:20" ht="0.75" customHeight="1" thickBot="1" x14ac:dyDescent="0.25">
      <c r="A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  <c r="P9" s="9"/>
      <c r="Q9" s="88"/>
    </row>
    <row r="10" spans="1:20" s="11" customFormat="1" ht="75" customHeight="1" thickBot="1" x14ac:dyDescent="0.25">
      <c r="A10" s="16" t="s">
        <v>0</v>
      </c>
      <c r="B10" s="16" t="s">
        <v>1</v>
      </c>
      <c r="C10" s="17" t="s">
        <v>21</v>
      </c>
      <c r="D10" s="17" t="s">
        <v>2</v>
      </c>
      <c r="E10" s="17" t="s">
        <v>22</v>
      </c>
      <c r="F10" s="17" t="s">
        <v>3</v>
      </c>
      <c r="G10" s="17" t="s">
        <v>4</v>
      </c>
      <c r="H10" s="17" t="s">
        <v>5</v>
      </c>
      <c r="I10" s="17" t="s">
        <v>6</v>
      </c>
      <c r="J10" s="17" t="s">
        <v>7</v>
      </c>
      <c r="K10" s="42" t="s">
        <v>8</v>
      </c>
      <c r="L10" s="42" t="s">
        <v>82</v>
      </c>
      <c r="M10" s="42" t="s">
        <v>6</v>
      </c>
      <c r="N10" s="147" t="s">
        <v>17</v>
      </c>
      <c r="O10" s="148"/>
      <c r="P10" s="148"/>
      <c r="Q10" s="149"/>
      <c r="T10" s="10"/>
    </row>
    <row r="11" spans="1:20" s="2" customFormat="1" ht="21.95" customHeight="1" x14ac:dyDescent="0.2">
      <c r="A11" s="97" t="s">
        <v>150</v>
      </c>
      <c r="B11" s="81" t="s">
        <v>151</v>
      </c>
      <c r="C11" s="48" t="s">
        <v>53</v>
      </c>
      <c r="D11" s="48" t="s">
        <v>131</v>
      </c>
      <c r="E11" s="66" t="s">
        <v>54</v>
      </c>
      <c r="F11" s="84"/>
      <c r="G11" s="41" t="s">
        <v>4</v>
      </c>
      <c r="H11" s="48">
        <v>178</v>
      </c>
      <c r="I11" s="68" t="s">
        <v>6</v>
      </c>
      <c r="J11" s="83">
        <f>ROUNDUP(SUM(F11/H11),0)</f>
        <v>0</v>
      </c>
      <c r="K11" s="46" t="s">
        <v>8</v>
      </c>
      <c r="L11" s="67">
        <v>31.25</v>
      </c>
      <c r="M11" s="76" t="s">
        <v>6</v>
      </c>
      <c r="N11" s="138">
        <f>SUM(J11*L11)</f>
        <v>0</v>
      </c>
      <c r="O11" s="138"/>
      <c r="P11" s="138"/>
      <c r="Q11" s="139"/>
      <c r="T11" s="5"/>
    </row>
    <row r="12" spans="1:20" s="2" customFormat="1" ht="21.95" customHeight="1" x14ac:dyDescent="0.2">
      <c r="A12" s="34" t="s">
        <v>29</v>
      </c>
      <c r="B12" s="81" t="s">
        <v>99</v>
      </c>
      <c r="C12" s="48" t="s">
        <v>27</v>
      </c>
      <c r="D12" s="48" t="s">
        <v>30</v>
      </c>
      <c r="E12" s="66" t="s">
        <v>67</v>
      </c>
      <c r="F12" s="84">
        <v>0</v>
      </c>
      <c r="G12" s="41" t="s">
        <v>4</v>
      </c>
      <c r="H12" s="48">
        <v>140</v>
      </c>
      <c r="I12" s="68" t="s">
        <v>6</v>
      </c>
      <c r="J12" s="83">
        <f t="shared" ref="J12:J46" si="0">ROUNDUP(SUM(F12/H12),0)</f>
        <v>0</v>
      </c>
      <c r="K12" s="46" t="s">
        <v>8</v>
      </c>
      <c r="L12" s="67">
        <v>29.47</v>
      </c>
      <c r="M12" s="76" t="s">
        <v>6</v>
      </c>
      <c r="N12" s="138">
        <f>SUM(J12*L12)</f>
        <v>0</v>
      </c>
      <c r="O12" s="138"/>
      <c r="P12" s="138"/>
      <c r="Q12" s="139"/>
      <c r="T12" s="5"/>
    </row>
    <row r="13" spans="1:20" s="2" customFormat="1" ht="21.95" customHeight="1" x14ac:dyDescent="0.2">
      <c r="A13" s="34" t="s">
        <v>31</v>
      </c>
      <c r="B13" s="35" t="s">
        <v>100</v>
      </c>
      <c r="C13" s="48" t="s">
        <v>47</v>
      </c>
      <c r="D13" s="48" t="s">
        <v>48</v>
      </c>
      <c r="E13" s="66" t="s">
        <v>68</v>
      </c>
      <c r="F13" s="84"/>
      <c r="G13" s="41" t="s">
        <v>4</v>
      </c>
      <c r="H13" s="48">
        <v>176</v>
      </c>
      <c r="I13" s="68" t="s">
        <v>6</v>
      </c>
      <c r="J13" s="83">
        <f t="shared" si="0"/>
        <v>0</v>
      </c>
      <c r="K13" s="46" t="s">
        <v>8</v>
      </c>
      <c r="L13" s="67">
        <v>31.25</v>
      </c>
      <c r="M13" s="76" t="s">
        <v>6</v>
      </c>
      <c r="N13" s="138">
        <f t="shared" ref="N13:N46" si="1">SUM(J13*L13)</f>
        <v>0</v>
      </c>
      <c r="O13" s="138"/>
      <c r="P13" s="138"/>
      <c r="Q13" s="139"/>
      <c r="T13" s="5"/>
    </row>
    <row r="14" spans="1:20" s="2" customFormat="1" ht="21.95" customHeight="1" x14ac:dyDescent="0.2">
      <c r="A14" s="34" t="s">
        <v>32</v>
      </c>
      <c r="B14" s="35" t="s">
        <v>101</v>
      </c>
      <c r="C14" s="48" t="s">
        <v>47</v>
      </c>
      <c r="D14" s="48" t="s">
        <v>49</v>
      </c>
      <c r="E14" s="66" t="s">
        <v>54</v>
      </c>
      <c r="F14" s="84"/>
      <c r="G14" s="41" t="s">
        <v>4</v>
      </c>
      <c r="H14" s="48">
        <v>160</v>
      </c>
      <c r="I14" s="68" t="s">
        <v>6</v>
      </c>
      <c r="J14" s="83">
        <f t="shared" si="0"/>
        <v>0</v>
      </c>
      <c r="K14" s="46" t="s">
        <v>8</v>
      </c>
      <c r="L14" s="67">
        <v>31.25</v>
      </c>
      <c r="M14" s="76" t="s">
        <v>6</v>
      </c>
      <c r="N14" s="138">
        <f t="shared" si="1"/>
        <v>0</v>
      </c>
      <c r="O14" s="138"/>
      <c r="P14" s="138"/>
      <c r="Q14" s="139"/>
      <c r="T14" s="5"/>
    </row>
    <row r="15" spans="1:20" s="2" customFormat="1" ht="22.5" customHeight="1" x14ac:dyDescent="0.2">
      <c r="A15" s="34" t="s">
        <v>33</v>
      </c>
      <c r="B15" s="35" t="s">
        <v>102</v>
      </c>
      <c r="C15" s="48" t="s">
        <v>50</v>
      </c>
      <c r="D15" s="48" t="s">
        <v>51</v>
      </c>
      <c r="E15" s="66" t="s">
        <v>54</v>
      </c>
      <c r="F15" s="84"/>
      <c r="G15" s="41" t="s">
        <v>4</v>
      </c>
      <c r="H15" s="48">
        <v>144</v>
      </c>
      <c r="I15" s="68" t="s">
        <v>6</v>
      </c>
      <c r="J15" s="83">
        <f t="shared" si="0"/>
        <v>0</v>
      </c>
      <c r="K15" s="46" t="s">
        <v>8</v>
      </c>
      <c r="L15" s="67">
        <v>30.68</v>
      </c>
      <c r="M15" s="76" t="s">
        <v>6</v>
      </c>
      <c r="N15" s="138">
        <f t="shared" si="1"/>
        <v>0</v>
      </c>
      <c r="O15" s="138"/>
      <c r="P15" s="138"/>
      <c r="Q15" s="139"/>
      <c r="T15" s="5"/>
    </row>
    <row r="16" spans="1:20" s="2" customFormat="1" ht="24" customHeight="1" x14ac:dyDescent="0.2">
      <c r="A16" s="34" t="s">
        <v>34</v>
      </c>
      <c r="B16" s="35" t="s">
        <v>52</v>
      </c>
      <c r="C16" s="48" t="s">
        <v>53</v>
      </c>
      <c r="D16" s="48" t="s">
        <v>94</v>
      </c>
      <c r="E16" s="66" t="s">
        <v>54</v>
      </c>
      <c r="F16" s="84"/>
      <c r="G16" s="41" t="s">
        <v>4</v>
      </c>
      <c r="H16" s="48">
        <v>228</v>
      </c>
      <c r="I16" s="68" t="s">
        <v>6</v>
      </c>
      <c r="J16" s="83">
        <f t="shared" si="0"/>
        <v>0</v>
      </c>
      <c r="K16" s="46" t="s">
        <v>8</v>
      </c>
      <c r="L16" s="67">
        <v>44.63</v>
      </c>
      <c r="M16" s="77" t="s">
        <v>6</v>
      </c>
      <c r="N16" s="138">
        <f t="shared" si="1"/>
        <v>0</v>
      </c>
      <c r="O16" s="138"/>
      <c r="P16" s="138"/>
      <c r="Q16" s="139"/>
      <c r="T16" s="5"/>
    </row>
    <row r="17" spans="1:20" s="2" customFormat="1" ht="24" customHeight="1" x14ac:dyDescent="0.2">
      <c r="A17" s="34" t="s">
        <v>159</v>
      </c>
      <c r="B17" s="35" t="s">
        <v>160</v>
      </c>
      <c r="C17" s="48" t="s">
        <v>53</v>
      </c>
      <c r="D17" s="48" t="s">
        <v>94</v>
      </c>
      <c r="E17" s="66" t="s">
        <v>54</v>
      </c>
      <c r="F17" s="84"/>
      <c r="G17" s="41" t="s">
        <v>4</v>
      </c>
      <c r="H17" s="48">
        <v>228</v>
      </c>
      <c r="I17" s="68" t="s">
        <v>6</v>
      </c>
      <c r="J17" s="83">
        <f t="shared" si="0"/>
        <v>0</v>
      </c>
      <c r="K17" s="46" t="s">
        <v>8</v>
      </c>
      <c r="L17" s="67">
        <v>44.63</v>
      </c>
      <c r="M17" s="77" t="s">
        <v>6</v>
      </c>
      <c r="N17" s="138">
        <f t="shared" si="1"/>
        <v>0</v>
      </c>
      <c r="O17" s="138"/>
      <c r="P17" s="138"/>
      <c r="Q17" s="139"/>
      <c r="T17" s="5"/>
    </row>
    <row r="18" spans="1:20" s="2" customFormat="1" ht="24" customHeight="1" x14ac:dyDescent="0.2">
      <c r="A18" s="34" t="s">
        <v>35</v>
      </c>
      <c r="B18" s="35" t="s">
        <v>55</v>
      </c>
      <c r="C18" s="48" t="s">
        <v>53</v>
      </c>
      <c r="D18" s="48" t="s">
        <v>97</v>
      </c>
      <c r="E18" s="66" t="s">
        <v>54</v>
      </c>
      <c r="F18" s="84"/>
      <c r="G18" s="41" t="s">
        <v>4</v>
      </c>
      <c r="H18" s="48">
        <v>204</v>
      </c>
      <c r="I18" s="68" t="s">
        <v>6</v>
      </c>
      <c r="J18" s="83">
        <f t="shared" si="0"/>
        <v>0</v>
      </c>
      <c r="K18" s="46" t="s">
        <v>8</v>
      </c>
      <c r="L18" s="67">
        <v>24.68</v>
      </c>
      <c r="M18" s="77" t="s">
        <v>6</v>
      </c>
      <c r="N18" s="138">
        <f t="shared" si="1"/>
        <v>0</v>
      </c>
      <c r="O18" s="138"/>
      <c r="P18" s="138"/>
      <c r="Q18" s="139"/>
      <c r="T18" s="5"/>
    </row>
    <row r="19" spans="1:20" s="2" customFormat="1" ht="24" customHeight="1" x14ac:dyDescent="0.2">
      <c r="A19" s="34" t="s">
        <v>133</v>
      </c>
      <c r="B19" s="113" t="s">
        <v>136</v>
      </c>
      <c r="C19" s="48" t="s">
        <v>53</v>
      </c>
      <c r="D19" s="48" t="s">
        <v>134</v>
      </c>
      <c r="E19" s="66" t="s">
        <v>54</v>
      </c>
      <c r="F19" s="84"/>
      <c r="G19" s="41" t="s">
        <v>4</v>
      </c>
      <c r="H19" s="48">
        <v>218</v>
      </c>
      <c r="I19" s="68" t="s">
        <v>6</v>
      </c>
      <c r="J19" s="83">
        <f t="shared" si="0"/>
        <v>0</v>
      </c>
      <c r="K19" s="46" t="s">
        <v>8</v>
      </c>
      <c r="L19" s="67">
        <v>42.55</v>
      </c>
      <c r="M19" s="77" t="s">
        <v>6</v>
      </c>
      <c r="N19" s="138">
        <f t="shared" si="1"/>
        <v>0</v>
      </c>
      <c r="O19" s="138"/>
      <c r="P19" s="138"/>
      <c r="Q19" s="139"/>
      <c r="T19" s="5"/>
    </row>
    <row r="20" spans="1:20" s="2" customFormat="1" ht="24" customHeight="1" x14ac:dyDescent="0.2">
      <c r="A20" s="120" t="s">
        <v>147</v>
      </c>
      <c r="B20" s="35" t="s">
        <v>156</v>
      </c>
      <c r="C20" s="48" t="s">
        <v>53</v>
      </c>
      <c r="D20" s="48" t="s">
        <v>96</v>
      </c>
      <c r="E20" s="66" t="s">
        <v>96</v>
      </c>
      <c r="F20" s="84"/>
      <c r="G20" s="41" t="s">
        <v>4</v>
      </c>
      <c r="H20" s="48">
        <v>480</v>
      </c>
      <c r="I20" s="68" t="s">
        <v>6</v>
      </c>
      <c r="J20" s="83">
        <f t="shared" si="0"/>
        <v>0</v>
      </c>
      <c r="K20" s="46" t="s">
        <v>8</v>
      </c>
      <c r="L20" s="67">
        <v>43.31</v>
      </c>
      <c r="M20" s="77" t="s">
        <v>6</v>
      </c>
      <c r="N20" s="138">
        <f>SUM(J20*L20)</f>
        <v>0</v>
      </c>
      <c r="O20" s="138"/>
      <c r="P20" s="138"/>
      <c r="Q20" s="139"/>
      <c r="T20" s="5"/>
    </row>
    <row r="21" spans="1:20" s="2" customFormat="1" ht="21.95" customHeight="1" x14ac:dyDescent="0.2">
      <c r="A21" s="34" t="s">
        <v>36</v>
      </c>
      <c r="B21" s="35" t="s">
        <v>103</v>
      </c>
      <c r="C21" s="48" t="s">
        <v>53</v>
      </c>
      <c r="D21" s="48" t="s">
        <v>54</v>
      </c>
      <c r="E21" s="66" t="s">
        <v>54</v>
      </c>
      <c r="F21" s="84"/>
      <c r="G21" s="41" t="s">
        <v>4</v>
      </c>
      <c r="H21" s="48">
        <v>240</v>
      </c>
      <c r="I21" s="68" t="s">
        <v>6</v>
      </c>
      <c r="J21" s="83">
        <f t="shared" si="0"/>
        <v>0</v>
      </c>
      <c r="K21" s="46" t="s">
        <v>8</v>
      </c>
      <c r="L21" s="67">
        <v>44.62</v>
      </c>
      <c r="M21" s="77" t="s">
        <v>6</v>
      </c>
      <c r="N21" s="138">
        <f t="shared" si="1"/>
        <v>0</v>
      </c>
      <c r="O21" s="138"/>
      <c r="P21" s="138"/>
      <c r="Q21" s="139"/>
      <c r="T21" s="5"/>
    </row>
    <row r="22" spans="1:20" s="2" customFormat="1" ht="21.95" customHeight="1" x14ac:dyDescent="0.2">
      <c r="A22" s="97" t="s">
        <v>127</v>
      </c>
      <c r="B22" s="98" t="s">
        <v>128</v>
      </c>
      <c r="C22" s="108" t="s">
        <v>53</v>
      </c>
      <c r="D22" s="108" t="s">
        <v>48</v>
      </c>
      <c r="E22" s="100" t="s">
        <v>48</v>
      </c>
      <c r="F22" s="101"/>
      <c r="G22" s="102" t="s">
        <v>4</v>
      </c>
      <c r="H22" s="108">
        <v>192</v>
      </c>
      <c r="I22" s="103" t="s">
        <v>6</v>
      </c>
      <c r="J22" s="83">
        <f t="shared" si="0"/>
        <v>0</v>
      </c>
      <c r="K22" s="104" t="s">
        <v>8</v>
      </c>
      <c r="L22" s="105">
        <v>44.62</v>
      </c>
      <c r="M22" s="103" t="s">
        <v>6</v>
      </c>
      <c r="N22" s="138">
        <f t="shared" si="1"/>
        <v>0</v>
      </c>
      <c r="O22" s="138"/>
      <c r="P22" s="138"/>
      <c r="Q22" s="139"/>
      <c r="T22" s="5"/>
    </row>
    <row r="23" spans="1:20" s="2" customFormat="1" ht="21.95" customHeight="1" x14ac:dyDescent="0.2">
      <c r="A23" s="34" t="s">
        <v>37</v>
      </c>
      <c r="B23" s="35" t="s">
        <v>104</v>
      </c>
      <c r="C23" s="48" t="s">
        <v>53</v>
      </c>
      <c r="D23" s="48" t="s">
        <v>51</v>
      </c>
      <c r="E23" s="66" t="s">
        <v>51</v>
      </c>
      <c r="F23" s="84"/>
      <c r="G23" s="41" t="s">
        <v>4</v>
      </c>
      <c r="H23" s="48">
        <v>160</v>
      </c>
      <c r="I23" s="68" t="s">
        <v>6</v>
      </c>
      <c r="J23" s="83">
        <f t="shared" si="0"/>
        <v>0</v>
      </c>
      <c r="K23" s="46" t="s">
        <v>8</v>
      </c>
      <c r="L23" s="67">
        <v>44.62</v>
      </c>
      <c r="M23" s="68" t="s">
        <v>6</v>
      </c>
      <c r="N23" s="138">
        <f t="shared" si="1"/>
        <v>0</v>
      </c>
      <c r="O23" s="138"/>
      <c r="P23" s="138"/>
      <c r="Q23" s="139"/>
      <c r="T23" s="5"/>
    </row>
    <row r="24" spans="1:20" s="2" customFormat="1" ht="27" customHeight="1" x14ac:dyDescent="0.2">
      <c r="A24" s="34" t="s">
        <v>109</v>
      </c>
      <c r="B24" s="35" t="s">
        <v>140</v>
      </c>
      <c r="C24" s="48" t="s">
        <v>53</v>
      </c>
      <c r="D24" s="48" t="s">
        <v>48</v>
      </c>
      <c r="E24" s="66" t="s">
        <v>67</v>
      </c>
      <c r="F24" s="84"/>
      <c r="G24" s="40" t="s">
        <v>4</v>
      </c>
      <c r="H24" s="48">
        <v>192</v>
      </c>
      <c r="I24" s="68" t="s">
        <v>6</v>
      </c>
      <c r="J24" s="83">
        <f t="shared" si="0"/>
        <v>0</v>
      </c>
      <c r="K24" s="46" t="s">
        <v>8</v>
      </c>
      <c r="L24" s="67">
        <v>29.47</v>
      </c>
      <c r="M24" s="76" t="s">
        <v>6</v>
      </c>
      <c r="N24" s="138">
        <f t="shared" si="1"/>
        <v>0</v>
      </c>
      <c r="O24" s="138"/>
      <c r="P24" s="138"/>
      <c r="Q24" s="139"/>
      <c r="T24" s="5"/>
    </row>
    <row r="25" spans="1:20" s="2" customFormat="1" ht="27" customHeight="1" x14ac:dyDescent="0.2">
      <c r="A25" s="34" t="s">
        <v>38</v>
      </c>
      <c r="B25" s="35" t="s">
        <v>139</v>
      </c>
      <c r="C25" s="48" t="s">
        <v>53</v>
      </c>
      <c r="D25" s="48" t="s">
        <v>48</v>
      </c>
      <c r="E25" s="66" t="s">
        <v>67</v>
      </c>
      <c r="F25" s="84"/>
      <c r="G25" s="40" t="s">
        <v>4</v>
      </c>
      <c r="H25" s="48">
        <v>192</v>
      </c>
      <c r="I25" s="68" t="s">
        <v>6</v>
      </c>
      <c r="J25" s="83">
        <f t="shared" si="0"/>
        <v>0</v>
      </c>
      <c r="K25" s="46" t="s">
        <v>8</v>
      </c>
      <c r="L25" s="67">
        <v>29.47</v>
      </c>
      <c r="M25" s="76" t="s">
        <v>6</v>
      </c>
      <c r="N25" s="138">
        <f t="shared" si="1"/>
        <v>0</v>
      </c>
      <c r="O25" s="138"/>
      <c r="P25" s="138"/>
      <c r="Q25" s="139"/>
      <c r="T25" s="5"/>
    </row>
    <row r="26" spans="1:20" s="2" customFormat="1" ht="21.95" customHeight="1" x14ac:dyDescent="0.2">
      <c r="A26" s="34" t="s">
        <v>114</v>
      </c>
      <c r="B26" s="35" t="s">
        <v>115</v>
      </c>
      <c r="C26" s="48" t="s">
        <v>53</v>
      </c>
      <c r="D26" s="48" t="s">
        <v>68</v>
      </c>
      <c r="E26" s="66" t="s">
        <v>116</v>
      </c>
      <c r="F26" s="84"/>
      <c r="G26" s="41" t="s">
        <v>4</v>
      </c>
      <c r="H26" s="48">
        <v>274</v>
      </c>
      <c r="I26" s="68" t="s">
        <v>6</v>
      </c>
      <c r="J26" s="83">
        <f t="shared" si="0"/>
        <v>0</v>
      </c>
      <c r="K26" s="46" t="s">
        <v>8</v>
      </c>
      <c r="L26" s="67">
        <v>36.54</v>
      </c>
      <c r="M26" s="68" t="s">
        <v>6</v>
      </c>
      <c r="N26" s="138">
        <f t="shared" si="1"/>
        <v>0</v>
      </c>
      <c r="O26" s="138"/>
      <c r="P26" s="138"/>
      <c r="Q26" s="139"/>
      <c r="T26" s="5"/>
    </row>
    <row r="27" spans="1:20" s="2" customFormat="1" ht="21.95" customHeight="1" x14ac:dyDescent="0.2">
      <c r="A27" s="34" t="s">
        <v>112</v>
      </c>
      <c r="B27" s="35" t="s">
        <v>113</v>
      </c>
      <c r="C27" s="48" t="s">
        <v>53</v>
      </c>
      <c r="D27" s="48" t="s">
        <v>67</v>
      </c>
      <c r="E27" s="66" t="s">
        <v>54</v>
      </c>
      <c r="F27" s="84"/>
      <c r="G27" s="41" t="s">
        <v>4</v>
      </c>
      <c r="H27" s="48">
        <v>213</v>
      </c>
      <c r="I27" s="68" t="s">
        <v>6</v>
      </c>
      <c r="J27" s="83">
        <f t="shared" si="0"/>
        <v>0</v>
      </c>
      <c r="K27" s="46" t="s">
        <v>8</v>
      </c>
      <c r="L27" s="67">
        <v>37.06</v>
      </c>
      <c r="M27" s="68" t="s">
        <v>6</v>
      </c>
      <c r="N27" s="138">
        <f t="shared" si="1"/>
        <v>0</v>
      </c>
      <c r="O27" s="138"/>
      <c r="P27" s="138"/>
      <c r="Q27" s="139"/>
      <c r="T27" s="5"/>
    </row>
    <row r="28" spans="1:20" s="2" customFormat="1" ht="21.95" customHeight="1" x14ac:dyDescent="0.2">
      <c r="A28" s="97" t="s">
        <v>124</v>
      </c>
      <c r="B28" s="98" t="s">
        <v>141</v>
      </c>
      <c r="C28" s="99" t="s">
        <v>53</v>
      </c>
      <c r="D28" s="99" t="s">
        <v>51</v>
      </c>
      <c r="E28" s="100" t="s">
        <v>49</v>
      </c>
      <c r="F28" s="101"/>
      <c r="G28" s="102" t="s">
        <v>4</v>
      </c>
      <c r="H28" s="99">
        <v>160</v>
      </c>
      <c r="I28" s="68" t="s">
        <v>6</v>
      </c>
      <c r="J28" s="83">
        <f t="shared" si="0"/>
        <v>0</v>
      </c>
      <c r="K28" s="104" t="s">
        <v>8</v>
      </c>
      <c r="L28" s="105">
        <v>38.15</v>
      </c>
      <c r="M28" s="103" t="s">
        <v>6</v>
      </c>
      <c r="N28" s="138">
        <f t="shared" si="1"/>
        <v>0</v>
      </c>
      <c r="O28" s="138"/>
      <c r="P28" s="138"/>
      <c r="Q28" s="139"/>
      <c r="T28" s="5"/>
    </row>
    <row r="29" spans="1:20" s="2" customFormat="1" ht="21.95" customHeight="1" x14ac:dyDescent="0.2">
      <c r="A29" s="34" t="s">
        <v>39</v>
      </c>
      <c r="B29" s="35" t="s">
        <v>105</v>
      </c>
      <c r="C29" s="48" t="s">
        <v>57</v>
      </c>
      <c r="D29" s="48" t="s">
        <v>58</v>
      </c>
      <c r="E29" s="66" t="s">
        <v>54</v>
      </c>
      <c r="F29" s="84"/>
      <c r="G29" s="41" t="s">
        <v>4</v>
      </c>
      <c r="H29" s="48">
        <v>160</v>
      </c>
      <c r="I29" s="68" t="s">
        <v>6</v>
      </c>
      <c r="J29" s="83">
        <f t="shared" si="0"/>
        <v>0</v>
      </c>
      <c r="K29" s="46" t="s">
        <v>8</v>
      </c>
      <c r="L29" s="67">
        <v>21.79</v>
      </c>
      <c r="M29" s="68" t="s">
        <v>6</v>
      </c>
      <c r="N29" s="138">
        <f t="shared" si="1"/>
        <v>0</v>
      </c>
      <c r="O29" s="138"/>
      <c r="P29" s="138"/>
      <c r="Q29" s="139"/>
      <c r="T29" s="5"/>
    </row>
    <row r="30" spans="1:20" s="2" customFormat="1" ht="21.95" customHeight="1" x14ac:dyDescent="0.2">
      <c r="A30" s="34" t="s">
        <v>81</v>
      </c>
      <c r="B30" s="35" t="s">
        <v>98</v>
      </c>
      <c r="C30" s="48" t="s">
        <v>57</v>
      </c>
      <c r="D30" s="48" t="s">
        <v>58</v>
      </c>
      <c r="E30" s="66" t="s">
        <v>54</v>
      </c>
      <c r="F30" s="84"/>
      <c r="G30" s="41" t="s">
        <v>4</v>
      </c>
      <c r="H30" s="48">
        <v>160</v>
      </c>
      <c r="I30" s="68" t="s">
        <v>6</v>
      </c>
      <c r="J30" s="83">
        <f t="shared" si="0"/>
        <v>0</v>
      </c>
      <c r="K30" s="46" t="s">
        <v>8</v>
      </c>
      <c r="L30" s="67">
        <v>21.83</v>
      </c>
      <c r="M30" s="68" t="s">
        <v>6</v>
      </c>
      <c r="N30" s="138">
        <f t="shared" si="1"/>
        <v>0</v>
      </c>
      <c r="O30" s="138"/>
      <c r="P30" s="138"/>
      <c r="Q30" s="139"/>
      <c r="T30" s="5"/>
    </row>
    <row r="31" spans="1:20" s="2" customFormat="1" ht="21.95" customHeight="1" x14ac:dyDescent="0.2">
      <c r="A31" s="34" t="s">
        <v>40</v>
      </c>
      <c r="B31" s="35" t="s">
        <v>59</v>
      </c>
      <c r="C31" s="48" t="s">
        <v>53</v>
      </c>
      <c r="D31" s="48" t="s">
        <v>48</v>
      </c>
      <c r="E31" s="66" t="s">
        <v>54</v>
      </c>
      <c r="F31" s="84"/>
      <c r="G31" s="41" t="s">
        <v>4</v>
      </c>
      <c r="H31" s="48">
        <v>192</v>
      </c>
      <c r="I31" s="68" t="s">
        <v>6</v>
      </c>
      <c r="J31" s="83">
        <f t="shared" si="0"/>
        <v>0</v>
      </c>
      <c r="K31" s="46" t="s">
        <v>8</v>
      </c>
      <c r="L31" s="67">
        <v>24.94</v>
      </c>
      <c r="M31" s="68" t="s">
        <v>6</v>
      </c>
      <c r="N31" s="138">
        <f t="shared" si="1"/>
        <v>0</v>
      </c>
      <c r="O31" s="138"/>
      <c r="P31" s="138"/>
      <c r="Q31" s="139"/>
      <c r="T31" s="5"/>
    </row>
    <row r="32" spans="1:20" s="2" customFormat="1" ht="21.95" hidden="1" customHeight="1" x14ac:dyDescent="0.2">
      <c r="A32" s="34" t="s">
        <v>41</v>
      </c>
      <c r="B32" s="35" t="s">
        <v>60</v>
      </c>
      <c r="C32" s="48" t="s">
        <v>53</v>
      </c>
      <c r="D32" s="48" t="s">
        <v>48</v>
      </c>
      <c r="E32" s="66" t="s">
        <v>54</v>
      </c>
      <c r="F32" s="84"/>
      <c r="G32" s="41" t="s">
        <v>4</v>
      </c>
      <c r="H32" s="48">
        <v>192</v>
      </c>
      <c r="I32" s="68" t="s">
        <v>6</v>
      </c>
      <c r="J32" s="83">
        <f t="shared" si="0"/>
        <v>0</v>
      </c>
      <c r="K32" s="46" t="s">
        <v>8</v>
      </c>
      <c r="L32" s="67">
        <v>24.934999999999999</v>
      </c>
      <c r="M32" s="68" t="s">
        <v>6</v>
      </c>
      <c r="N32" s="138">
        <f t="shared" si="1"/>
        <v>0</v>
      </c>
      <c r="O32" s="138"/>
      <c r="P32" s="138"/>
      <c r="Q32" s="139"/>
      <c r="T32" s="5"/>
    </row>
    <row r="33" spans="1:20" s="2" customFormat="1" ht="21.95" customHeight="1" x14ac:dyDescent="0.2">
      <c r="A33" s="34" t="s">
        <v>42</v>
      </c>
      <c r="B33" s="35" t="s">
        <v>61</v>
      </c>
      <c r="C33" s="48" t="s">
        <v>53</v>
      </c>
      <c r="D33" s="48" t="s">
        <v>48</v>
      </c>
      <c r="E33" s="66" t="s">
        <v>54</v>
      </c>
      <c r="F33" s="84"/>
      <c r="G33" s="41" t="s">
        <v>4</v>
      </c>
      <c r="H33" s="48">
        <v>192</v>
      </c>
      <c r="I33" s="68" t="s">
        <v>6</v>
      </c>
      <c r="J33" s="83">
        <f t="shared" si="0"/>
        <v>0</v>
      </c>
      <c r="K33" s="46" t="s">
        <v>8</v>
      </c>
      <c r="L33" s="67">
        <v>24.94</v>
      </c>
      <c r="M33" s="68" t="s">
        <v>6</v>
      </c>
      <c r="N33" s="138">
        <f t="shared" si="1"/>
        <v>0</v>
      </c>
      <c r="O33" s="138"/>
      <c r="P33" s="138"/>
      <c r="Q33" s="139"/>
      <c r="T33" s="5"/>
    </row>
    <row r="34" spans="1:20" s="2" customFormat="1" ht="21.95" hidden="1" customHeight="1" x14ac:dyDescent="0.2">
      <c r="A34" s="34" t="s">
        <v>43</v>
      </c>
      <c r="B34" s="35" t="s">
        <v>62</v>
      </c>
      <c r="C34" s="48" t="s">
        <v>53</v>
      </c>
      <c r="D34" s="48" t="s">
        <v>48</v>
      </c>
      <c r="E34" s="66" t="s">
        <v>54</v>
      </c>
      <c r="F34" s="84"/>
      <c r="G34" s="41" t="s">
        <v>4</v>
      </c>
      <c r="H34" s="48">
        <v>192</v>
      </c>
      <c r="I34" s="68" t="s">
        <v>6</v>
      </c>
      <c r="J34" s="83">
        <f t="shared" si="0"/>
        <v>0</v>
      </c>
      <c r="K34" s="46" t="s">
        <v>8</v>
      </c>
      <c r="L34" s="67">
        <v>24.934999999999999</v>
      </c>
      <c r="M34" s="68" t="s">
        <v>6</v>
      </c>
      <c r="N34" s="138">
        <f t="shared" si="1"/>
        <v>0</v>
      </c>
      <c r="O34" s="138"/>
      <c r="P34" s="138"/>
      <c r="Q34" s="139"/>
      <c r="T34" s="5"/>
    </row>
    <row r="35" spans="1:20" s="2" customFormat="1" ht="21.95" hidden="1" customHeight="1" x14ac:dyDescent="0.2">
      <c r="A35" s="34" t="s">
        <v>80</v>
      </c>
      <c r="B35" s="35" t="s">
        <v>106</v>
      </c>
      <c r="C35" s="48" t="s">
        <v>53</v>
      </c>
      <c r="D35" s="48" t="s">
        <v>51</v>
      </c>
      <c r="E35" s="66" t="s">
        <v>48</v>
      </c>
      <c r="F35" s="84"/>
      <c r="G35" s="41" t="s">
        <v>4</v>
      </c>
      <c r="H35" s="48">
        <v>160</v>
      </c>
      <c r="I35" s="68" t="s">
        <v>6</v>
      </c>
      <c r="J35" s="83">
        <f t="shared" si="0"/>
        <v>0</v>
      </c>
      <c r="K35" s="46" t="s">
        <v>8</v>
      </c>
      <c r="L35" s="67">
        <v>25.414999999999999</v>
      </c>
      <c r="M35" s="68" t="s">
        <v>6</v>
      </c>
      <c r="N35" s="138">
        <f t="shared" si="1"/>
        <v>0</v>
      </c>
      <c r="O35" s="138"/>
      <c r="P35" s="138"/>
      <c r="Q35" s="139"/>
      <c r="T35" s="5"/>
    </row>
    <row r="36" spans="1:20" s="2" customFormat="1" ht="21.95" customHeight="1" x14ac:dyDescent="0.2">
      <c r="A36" s="34" t="s">
        <v>129</v>
      </c>
      <c r="B36" s="113" t="s">
        <v>130</v>
      </c>
      <c r="C36" s="107" t="s">
        <v>53</v>
      </c>
      <c r="D36" s="107" t="s">
        <v>131</v>
      </c>
      <c r="E36" s="100" t="s">
        <v>54</v>
      </c>
      <c r="F36" s="101"/>
      <c r="G36" s="102" t="s">
        <v>4</v>
      </c>
      <c r="H36" s="107">
        <v>178</v>
      </c>
      <c r="I36" s="103" t="s">
        <v>6</v>
      </c>
      <c r="J36" s="83">
        <f t="shared" si="0"/>
        <v>0</v>
      </c>
      <c r="K36" s="46" t="s">
        <v>8</v>
      </c>
      <c r="L36" s="105">
        <v>30.15</v>
      </c>
      <c r="M36" s="103" t="s">
        <v>6</v>
      </c>
      <c r="N36" s="138">
        <f t="shared" si="1"/>
        <v>0</v>
      </c>
      <c r="O36" s="138"/>
      <c r="P36" s="138"/>
      <c r="Q36" s="139"/>
      <c r="T36" s="5"/>
    </row>
    <row r="37" spans="1:20" s="2" customFormat="1" ht="21.95" customHeight="1" x14ac:dyDescent="0.2">
      <c r="A37" s="120" t="s">
        <v>155</v>
      </c>
      <c r="B37" s="35" t="s">
        <v>157</v>
      </c>
      <c r="C37" s="111" t="s">
        <v>53</v>
      </c>
      <c r="D37" s="111" t="s">
        <v>158</v>
      </c>
      <c r="E37" s="100" t="s">
        <v>96</v>
      </c>
      <c r="F37" s="101"/>
      <c r="G37" s="102" t="s">
        <v>4</v>
      </c>
      <c r="H37" s="111">
        <v>356</v>
      </c>
      <c r="I37" s="103" t="s">
        <v>6</v>
      </c>
      <c r="J37" s="83">
        <f t="shared" si="0"/>
        <v>0</v>
      </c>
      <c r="K37" s="104" t="s">
        <v>8</v>
      </c>
      <c r="L37" s="105">
        <v>30.73</v>
      </c>
      <c r="M37" s="103"/>
      <c r="N37" s="138">
        <f>SUM(J37*L37)</f>
        <v>0</v>
      </c>
      <c r="O37" s="138"/>
      <c r="P37" s="138"/>
      <c r="Q37" s="139"/>
      <c r="T37" s="5"/>
    </row>
    <row r="38" spans="1:20" s="2" customFormat="1" ht="21.95" customHeight="1" x14ac:dyDescent="0.2">
      <c r="A38" s="97" t="s">
        <v>132</v>
      </c>
      <c r="B38" s="98" t="s">
        <v>138</v>
      </c>
      <c r="C38" s="107" t="s">
        <v>53</v>
      </c>
      <c r="D38" s="107" t="s">
        <v>58</v>
      </c>
      <c r="E38" s="100" t="s">
        <v>54</v>
      </c>
      <c r="F38" s="101"/>
      <c r="G38" s="102" t="s">
        <v>4</v>
      </c>
      <c r="H38" s="107">
        <v>185</v>
      </c>
      <c r="I38" s="103" t="s">
        <v>6</v>
      </c>
      <c r="J38" s="83">
        <f t="shared" si="0"/>
        <v>0</v>
      </c>
      <c r="K38" s="104" t="s">
        <v>8</v>
      </c>
      <c r="L38" s="105">
        <v>32.06</v>
      </c>
      <c r="M38" s="103" t="s">
        <v>6</v>
      </c>
      <c r="N38" s="138">
        <f t="shared" si="1"/>
        <v>0</v>
      </c>
      <c r="O38" s="138"/>
      <c r="P38" s="138"/>
      <c r="Q38" s="139"/>
      <c r="T38" s="5"/>
    </row>
    <row r="39" spans="1:20" s="2" customFormat="1" ht="21.95" customHeight="1" x14ac:dyDescent="0.2">
      <c r="A39" s="34" t="s">
        <v>162</v>
      </c>
      <c r="B39" s="35" t="s">
        <v>163</v>
      </c>
      <c r="C39" s="48" t="s">
        <v>53</v>
      </c>
      <c r="D39" s="48" t="s">
        <v>48</v>
      </c>
      <c r="E39" s="66" t="s">
        <v>54</v>
      </c>
      <c r="F39" s="84"/>
      <c r="G39" s="41" t="s">
        <v>4</v>
      </c>
      <c r="H39" s="48">
        <v>192</v>
      </c>
      <c r="I39" s="68" t="s">
        <v>6</v>
      </c>
      <c r="J39" s="83">
        <f>ROUNDUP(SUM(F39/H39),0)</f>
        <v>0</v>
      </c>
      <c r="K39" s="46" t="s">
        <v>8</v>
      </c>
      <c r="L39" s="67">
        <v>35.14</v>
      </c>
      <c r="M39" s="68" t="s">
        <v>6</v>
      </c>
      <c r="N39" s="138">
        <f>SUM(J39*L39)</f>
        <v>0</v>
      </c>
      <c r="O39" s="138"/>
      <c r="P39" s="138"/>
      <c r="Q39" s="139"/>
      <c r="T39" s="5"/>
    </row>
    <row r="40" spans="1:20" s="2" customFormat="1" ht="21.95" customHeight="1" x14ac:dyDescent="0.2">
      <c r="A40" s="34" t="s">
        <v>44</v>
      </c>
      <c r="B40" s="35" t="s">
        <v>107</v>
      </c>
      <c r="C40" s="48" t="s">
        <v>63</v>
      </c>
      <c r="D40" s="48" t="s">
        <v>64</v>
      </c>
      <c r="E40" s="66" t="s">
        <v>54</v>
      </c>
      <c r="F40" s="84"/>
      <c r="G40" s="41" t="s">
        <v>4</v>
      </c>
      <c r="H40" s="48">
        <v>208</v>
      </c>
      <c r="I40" s="68" t="s">
        <v>6</v>
      </c>
      <c r="J40" s="83">
        <f t="shared" si="0"/>
        <v>0</v>
      </c>
      <c r="K40" s="46" t="s">
        <v>8</v>
      </c>
      <c r="L40" s="67">
        <v>28.54</v>
      </c>
      <c r="M40" s="68" t="s">
        <v>6</v>
      </c>
      <c r="N40" s="138">
        <f t="shared" si="1"/>
        <v>0</v>
      </c>
      <c r="O40" s="138"/>
      <c r="P40" s="138"/>
      <c r="Q40" s="139"/>
      <c r="T40" s="5"/>
    </row>
    <row r="41" spans="1:20" s="2" customFormat="1" ht="25.5" customHeight="1" x14ac:dyDescent="0.2">
      <c r="A41" s="97" t="s">
        <v>110</v>
      </c>
      <c r="B41" s="98" t="s">
        <v>111</v>
      </c>
      <c r="C41" s="111" t="s">
        <v>50</v>
      </c>
      <c r="D41" s="111" t="s">
        <v>51</v>
      </c>
      <c r="E41" s="100" t="s">
        <v>54</v>
      </c>
      <c r="F41" s="101"/>
      <c r="G41" s="112" t="s">
        <v>4</v>
      </c>
      <c r="H41" s="111">
        <v>144</v>
      </c>
      <c r="I41" s="103" t="s">
        <v>6</v>
      </c>
      <c r="J41" s="83">
        <f t="shared" si="0"/>
        <v>0</v>
      </c>
      <c r="K41" s="104" t="s">
        <v>8</v>
      </c>
      <c r="L41" s="105">
        <v>20.260000000000002</v>
      </c>
      <c r="M41" s="106" t="s">
        <v>6</v>
      </c>
      <c r="N41" s="138">
        <f t="shared" si="1"/>
        <v>0</v>
      </c>
      <c r="O41" s="138"/>
      <c r="P41" s="138"/>
      <c r="Q41" s="139"/>
      <c r="T41" s="5"/>
    </row>
    <row r="42" spans="1:20" s="2" customFormat="1" ht="25.5" customHeight="1" x14ac:dyDescent="0.2">
      <c r="A42" s="34" t="s">
        <v>117</v>
      </c>
      <c r="B42" s="35" t="s">
        <v>118</v>
      </c>
      <c r="C42" s="48" t="s">
        <v>53</v>
      </c>
      <c r="D42" s="48" t="s">
        <v>95</v>
      </c>
      <c r="E42" s="66" t="s">
        <v>96</v>
      </c>
      <c r="F42" s="84"/>
      <c r="G42" s="41" t="s">
        <v>4</v>
      </c>
      <c r="H42" s="48">
        <v>400</v>
      </c>
      <c r="I42" s="68" t="s">
        <v>6</v>
      </c>
      <c r="J42" s="83">
        <f t="shared" si="0"/>
        <v>0</v>
      </c>
      <c r="K42" s="46" t="s">
        <v>8</v>
      </c>
      <c r="L42" s="67">
        <v>41.72</v>
      </c>
      <c r="M42" s="77" t="s">
        <v>6</v>
      </c>
      <c r="N42" s="138">
        <f t="shared" si="1"/>
        <v>0</v>
      </c>
      <c r="O42" s="138"/>
      <c r="P42" s="138"/>
      <c r="Q42" s="139"/>
      <c r="T42" s="5"/>
    </row>
    <row r="43" spans="1:20" s="2" customFormat="1" ht="21.95" hidden="1" customHeight="1" x14ac:dyDescent="0.2">
      <c r="A43" s="34" t="s">
        <v>45</v>
      </c>
      <c r="B43" s="35" t="s">
        <v>65</v>
      </c>
      <c r="C43" s="48" t="s">
        <v>27</v>
      </c>
      <c r="D43" s="48" t="s">
        <v>28</v>
      </c>
      <c r="E43" s="66" t="s">
        <v>48</v>
      </c>
      <c r="F43" s="84"/>
      <c r="G43" s="41" t="s">
        <v>4</v>
      </c>
      <c r="H43" s="48">
        <v>160</v>
      </c>
      <c r="I43" s="68" t="s">
        <v>6</v>
      </c>
      <c r="J43" s="83">
        <f t="shared" si="0"/>
        <v>0</v>
      </c>
      <c r="K43" s="46" t="s">
        <v>8</v>
      </c>
      <c r="L43" s="67">
        <v>25.61</v>
      </c>
      <c r="M43" s="77" t="s">
        <v>6</v>
      </c>
      <c r="N43" s="138">
        <f t="shared" si="1"/>
        <v>0</v>
      </c>
      <c r="O43" s="138"/>
      <c r="P43" s="138"/>
      <c r="Q43" s="139"/>
      <c r="T43" s="5"/>
    </row>
    <row r="44" spans="1:20" s="2" customFormat="1" ht="21.95" customHeight="1" x14ac:dyDescent="0.2">
      <c r="A44" s="34" t="s">
        <v>119</v>
      </c>
      <c r="B44" s="35" t="s">
        <v>122</v>
      </c>
      <c r="C44" s="48" t="s">
        <v>53</v>
      </c>
      <c r="D44" s="48" t="s">
        <v>95</v>
      </c>
      <c r="E44" s="66" t="s">
        <v>96</v>
      </c>
      <c r="F44" s="84"/>
      <c r="G44" s="41" t="s">
        <v>4</v>
      </c>
      <c r="H44" s="48">
        <v>400</v>
      </c>
      <c r="I44" s="68" t="s">
        <v>6</v>
      </c>
      <c r="J44" s="83">
        <f t="shared" si="0"/>
        <v>0</v>
      </c>
      <c r="K44" s="46" t="s">
        <v>8</v>
      </c>
      <c r="L44" s="67">
        <v>37.1</v>
      </c>
      <c r="M44" s="77" t="s">
        <v>6</v>
      </c>
      <c r="N44" s="138">
        <f t="shared" si="1"/>
        <v>0</v>
      </c>
      <c r="O44" s="138"/>
      <c r="P44" s="138"/>
      <c r="Q44" s="139"/>
      <c r="T44" s="5"/>
    </row>
    <row r="45" spans="1:20" s="4" customFormat="1" ht="21.95" customHeight="1" x14ac:dyDescent="0.2">
      <c r="A45" s="36" t="s">
        <v>46</v>
      </c>
      <c r="B45" s="82" t="s">
        <v>66</v>
      </c>
      <c r="C45" s="71" t="s">
        <v>53</v>
      </c>
      <c r="D45" s="72" t="s">
        <v>56</v>
      </c>
      <c r="E45" s="73" t="s">
        <v>54</v>
      </c>
      <c r="F45" s="84"/>
      <c r="G45" s="41" t="s">
        <v>4</v>
      </c>
      <c r="H45" s="78">
        <v>218</v>
      </c>
      <c r="I45" s="79" t="s">
        <v>6</v>
      </c>
      <c r="J45" s="83">
        <f t="shared" si="0"/>
        <v>0</v>
      </c>
      <c r="K45" s="46" t="s">
        <v>8</v>
      </c>
      <c r="L45" s="80">
        <v>41.46</v>
      </c>
      <c r="M45" s="77" t="s">
        <v>6</v>
      </c>
      <c r="N45" s="138">
        <f t="shared" si="1"/>
        <v>0</v>
      </c>
      <c r="O45" s="138"/>
      <c r="P45" s="138"/>
      <c r="Q45" s="139"/>
      <c r="T45" s="3"/>
    </row>
    <row r="46" spans="1:20" s="4" customFormat="1" ht="21.95" customHeight="1" thickBot="1" x14ac:dyDescent="0.25">
      <c r="A46" s="34" t="s">
        <v>135</v>
      </c>
      <c r="B46" s="115" t="s">
        <v>137</v>
      </c>
      <c r="C46" s="71" t="s">
        <v>53</v>
      </c>
      <c r="D46" s="72" t="s">
        <v>48</v>
      </c>
      <c r="E46" s="73" t="s">
        <v>54</v>
      </c>
      <c r="F46" s="84"/>
      <c r="G46" s="41" t="s">
        <v>4</v>
      </c>
      <c r="H46" s="78">
        <v>192</v>
      </c>
      <c r="I46" s="79" t="s">
        <v>6</v>
      </c>
      <c r="J46" s="83">
        <f t="shared" si="0"/>
        <v>0</v>
      </c>
      <c r="K46" s="46" t="s">
        <v>8</v>
      </c>
      <c r="L46" s="80">
        <v>47.08</v>
      </c>
      <c r="M46" s="77" t="s">
        <v>6</v>
      </c>
      <c r="N46" s="138">
        <f t="shared" si="1"/>
        <v>0</v>
      </c>
      <c r="O46" s="138"/>
      <c r="P46" s="138"/>
      <c r="Q46" s="139"/>
      <c r="T46" s="3"/>
    </row>
    <row r="47" spans="1:20" s="4" customFormat="1" ht="21.95" customHeight="1" thickBot="1" x14ac:dyDescent="0.25">
      <c r="A47" s="49"/>
      <c r="B47" s="50"/>
      <c r="C47" s="51"/>
      <c r="D47" s="52"/>
      <c r="E47" s="53"/>
      <c r="F47" s="54"/>
      <c r="G47" s="55"/>
      <c r="H47" s="165" t="s">
        <v>93</v>
      </c>
      <c r="I47" s="166"/>
      <c r="J47" s="114">
        <f>SUM(J11:J46)</f>
        <v>0</v>
      </c>
      <c r="K47" s="64"/>
      <c r="L47" s="43"/>
      <c r="M47" s="44"/>
      <c r="N47" s="151">
        <f>SUM(N11:Q46)</f>
        <v>0</v>
      </c>
      <c r="O47" s="152"/>
      <c r="P47" s="152"/>
      <c r="Q47" s="153"/>
      <c r="T47" s="3"/>
    </row>
    <row r="48" spans="1:20" s="4" customFormat="1" ht="15.75" customHeight="1" x14ac:dyDescent="0.2">
      <c r="A48" s="119" t="s">
        <v>126</v>
      </c>
      <c r="B48" s="50"/>
      <c r="C48" s="51"/>
      <c r="D48" s="52"/>
      <c r="E48" s="53"/>
      <c r="F48" s="54"/>
      <c r="G48" s="55"/>
      <c r="H48" s="56"/>
      <c r="I48" s="57"/>
      <c r="J48" s="19"/>
      <c r="K48" s="64"/>
      <c r="L48" s="43"/>
      <c r="M48" s="44"/>
      <c r="N48" s="55"/>
      <c r="O48" s="55"/>
      <c r="P48" s="55"/>
      <c r="Q48" s="89"/>
      <c r="T48" s="3"/>
    </row>
    <row r="49" spans="1:20" s="4" customFormat="1" ht="1.5" customHeight="1" x14ac:dyDescent="0.2">
      <c r="A49" s="49"/>
      <c r="B49" s="50"/>
      <c r="C49" s="51"/>
      <c r="D49" s="52"/>
      <c r="E49" s="52"/>
      <c r="F49" s="54"/>
      <c r="G49" s="55"/>
      <c r="H49" s="54"/>
      <c r="I49" s="58"/>
      <c r="J49" s="5"/>
      <c r="K49" s="64"/>
      <c r="L49" s="43"/>
      <c r="M49" s="44"/>
      <c r="N49" s="65"/>
      <c r="O49" s="65"/>
      <c r="P49" s="65"/>
      <c r="Q49" s="90"/>
      <c r="T49" s="3"/>
    </row>
    <row r="50" spans="1:20" s="4" customFormat="1" ht="21" customHeight="1" x14ac:dyDescent="0.2">
      <c r="B50" s="172" t="s">
        <v>165</v>
      </c>
      <c r="C50" s="172"/>
      <c r="D50" s="172"/>
      <c r="E50" s="172"/>
      <c r="F50" s="54"/>
      <c r="G50" s="55"/>
      <c r="H50" s="54"/>
      <c r="I50" s="58"/>
      <c r="J50" s="5"/>
      <c r="K50" s="64"/>
      <c r="L50" s="43"/>
      <c r="M50" s="44"/>
      <c r="N50" s="65"/>
      <c r="O50" s="65"/>
      <c r="P50" s="65"/>
      <c r="Q50" s="90"/>
      <c r="T50" s="3"/>
    </row>
    <row r="51" spans="1:20" s="4" customFormat="1" ht="21.75" customHeight="1" thickBot="1" x14ac:dyDescent="0.25">
      <c r="A51" s="49"/>
      <c r="B51" s="50"/>
      <c r="C51" s="51"/>
      <c r="D51" s="52"/>
      <c r="E51" s="52"/>
      <c r="F51" s="54"/>
      <c r="G51" s="55"/>
      <c r="H51" s="54"/>
      <c r="I51" s="58"/>
      <c r="J51" s="5"/>
      <c r="K51" s="64"/>
      <c r="L51" s="43"/>
      <c r="M51" s="44"/>
      <c r="N51" s="65"/>
      <c r="O51" s="65"/>
      <c r="P51" s="65"/>
      <c r="Q51" s="90"/>
      <c r="T51" s="3"/>
    </row>
    <row r="52" spans="1:20" s="11" customFormat="1" ht="97.5" customHeight="1" thickBot="1" x14ac:dyDescent="0.25">
      <c r="A52" s="59" t="s">
        <v>0</v>
      </c>
      <c r="B52" s="59" t="s">
        <v>1</v>
      </c>
      <c r="C52" s="42" t="s">
        <v>21</v>
      </c>
      <c r="D52" s="42" t="s">
        <v>2</v>
      </c>
      <c r="E52" s="42" t="s">
        <v>22</v>
      </c>
      <c r="F52" s="42" t="s">
        <v>3</v>
      </c>
      <c r="G52" s="42" t="s">
        <v>4</v>
      </c>
      <c r="H52" s="42" t="s">
        <v>5</v>
      </c>
      <c r="I52" s="42" t="s">
        <v>6</v>
      </c>
      <c r="J52" s="17" t="s">
        <v>7</v>
      </c>
      <c r="K52" s="42" t="s">
        <v>8</v>
      </c>
      <c r="L52" s="42" t="s">
        <v>82</v>
      </c>
      <c r="M52" s="42" t="s">
        <v>6</v>
      </c>
      <c r="N52" s="147" t="s">
        <v>17</v>
      </c>
      <c r="O52" s="148"/>
      <c r="P52" s="148"/>
      <c r="Q52" s="149"/>
      <c r="T52" s="10"/>
    </row>
    <row r="53" spans="1:20" s="2" customFormat="1" ht="21.95" customHeight="1" x14ac:dyDescent="0.2">
      <c r="A53" s="124" t="s">
        <v>148</v>
      </c>
      <c r="B53" s="69" t="s">
        <v>149</v>
      </c>
      <c r="C53" s="48" t="s">
        <v>53</v>
      </c>
      <c r="D53" s="48" t="s">
        <v>131</v>
      </c>
      <c r="E53" s="66" t="s">
        <v>54</v>
      </c>
      <c r="F53" s="85"/>
      <c r="G53" s="40" t="s">
        <v>4</v>
      </c>
      <c r="H53" s="48">
        <v>178</v>
      </c>
      <c r="I53" s="74" t="s">
        <v>6</v>
      </c>
      <c r="J53" s="83">
        <f>ROUNDUP(SUM(F53/H53),0)</f>
        <v>0</v>
      </c>
      <c r="K53" s="45" t="s">
        <v>8</v>
      </c>
      <c r="L53" s="67">
        <v>31.25</v>
      </c>
      <c r="M53" s="75" t="s">
        <v>6</v>
      </c>
      <c r="N53" s="138">
        <f>SUM(J53*L53)</f>
        <v>0</v>
      </c>
      <c r="O53" s="138"/>
      <c r="P53" s="138"/>
      <c r="Q53" s="139"/>
      <c r="T53" s="5"/>
    </row>
    <row r="54" spans="1:20" s="2" customFormat="1" ht="21.95" customHeight="1" x14ac:dyDescent="0.2">
      <c r="A54" s="37" t="s">
        <v>69</v>
      </c>
      <c r="B54" s="69" t="s">
        <v>75</v>
      </c>
      <c r="C54" s="48" t="s">
        <v>53</v>
      </c>
      <c r="D54" s="48" t="s">
        <v>48</v>
      </c>
      <c r="E54" s="66" t="s">
        <v>54</v>
      </c>
      <c r="F54" s="85"/>
      <c r="G54" s="40" t="s">
        <v>4</v>
      </c>
      <c r="H54" s="48">
        <v>192</v>
      </c>
      <c r="I54" s="74" t="s">
        <v>6</v>
      </c>
      <c r="J54" s="83">
        <f t="shared" ref="J54:J60" si="2">ROUNDUP(SUM(F54/H54),0)</f>
        <v>0</v>
      </c>
      <c r="K54" s="45" t="s">
        <v>8</v>
      </c>
      <c r="L54" s="67">
        <v>36.15</v>
      </c>
      <c r="M54" s="75" t="s">
        <v>6</v>
      </c>
      <c r="N54" s="138">
        <f t="shared" ref="N54:N60" si="3">SUM(J54*L54)</f>
        <v>0</v>
      </c>
      <c r="O54" s="138"/>
      <c r="P54" s="138"/>
      <c r="Q54" s="139"/>
      <c r="T54" s="5"/>
    </row>
    <row r="55" spans="1:20" s="2" customFormat="1" ht="21.95" customHeight="1" x14ac:dyDescent="0.2">
      <c r="A55" s="109" t="s">
        <v>70</v>
      </c>
      <c r="B55" s="110" t="s">
        <v>76</v>
      </c>
      <c r="C55" s="48" t="s">
        <v>63</v>
      </c>
      <c r="D55" s="48" t="s">
        <v>64</v>
      </c>
      <c r="E55" s="66" t="s">
        <v>54</v>
      </c>
      <c r="F55" s="85"/>
      <c r="G55" s="41" t="s">
        <v>4</v>
      </c>
      <c r="H55" s="48">
        <v>208</v>
      </c>
      <c r="I55" s="68" t="s">
        <v>6</v>
      </c>
      <c r="J55" s="83">
        <f t="shared" si="2"/>
        <v>0</v>
      </c>
      <c r="K55" s="46" t="s">
        <v>8</v>
      </c>
      <c r="L55" s="67">
        <v>29.12</v>
      </c>
      <c r="M55" s="76" t="s">
        <v>6</v>
      </c>
      <c r="N55" s="138">
        <f t="shared" si="3"/>
        <v>0</v>
      </c>
      <c r="O55" s="138"/>
      <c r="P55" s="138"/>
      <c r="Q55" s="139"/>
      <c r="T55" s="5"/>
    </row>
    <row r="56" spans="1:20" s="2" customFormat="1" ht="21.95" customHeight="1" x14ac:dyDescent="0.2">
      <c r="A56" s="38" t="s">
        <v>71</v>
      </c>
      <c r="B56" s="70" t="s">
        <v>77</v>
      </c>
      <c r="C56" s="48" t="s">
        <v>53</v>
      </c>
      <c r="D56" s="48" t="s">
        <v>95</v>
      </c>
      <c r="E56" s="66" t="s">
        <v>96</v>
      </c>
      <c r="F56" s="85"/>
      <c r="G56" s="41" t="s">
        <v>4</v>
      </c>
      <c r="H56" s="48">
        <v>400</v>
      </c>
      <c r="I56" s="68" t="s">
        <v>6</v>
      </c>
      <c r="J56" s="83">
        <f t="shared" si="2"/>
        <v>0</v>
      </c>
      <c r="K56" s="46" t="s">
        <v>8</v>
      </c>
      <c r="L56" s="67">
        <v>37.130000000000003</v>
      </c>
      <c r="M56" s="76" t="s">
        <v>6</v>
      </c>
      <c r="N56" s="138">
        <f t="shared" si="3"/>
        <v>0</v>
      </c>
      <c r="O56" s="138"/>
      <c r="P56" s="138"/>
      <c r="Q56" s="139"/>
      <c r="T56" s="5"/>
    </row>
    <row r="57" spans="1:20" s="2" customFormat="1" ht="21.95" customHeight="1" x14ac:dyDescent="0.2">
      <c r="A57" s="38" t="s">
        <v>72</v>
      </c>
      <c r="B57" s="70" t="s">
        <v>78</v>
      </c>
      <c r="C57" s="48" t="s">
        <v>53</v>
      </c>
      <c r="D57" s="48" t="s">
        <v>48</v>
      </c>
      <c r="E57" s="66" t="s">
        <v>54</v>
      </c>
      <c r="F57" s="85"/>
      <c r="G57" s="41" t="s">
        <v>4</v>
      </c>
      <c r="H57" s="48">
        <v>192</v>
      </c>
      <c r="I57" s="68" t="s">
        <v>6</v>
      </c>
      <c r="J57" s="83">
        <f t="shared" si="2"/>
        <v>0</v>
      </c>
      <c r="K57" s="46" t="s">
        <v>8</v>
      </c>
      <c r="L57" s="67">
        <v>35.28</v>
      </c>
      <c r="M57" s="76" t="s">
        <v>6</v>
      </c>
      <c r="N57" s="138">
        <f t="shared" si="3"/>
        <v>0</v>
      </c>
      <c r="O57" s="138"/>
      <c r="P57" s="138"/>
      <c r="Q57" s="139"/>
      <c r="T57" s="5"/>
    </row>
    <row r="58" spans="1:20" s="2" customFormat="1" ht="21.95" customHeight="1" x14ac:dyDescent="0.2">
      <c r="A58" s="38" t="s">
        <v>73</v>
      </c>
      <c r="B58" s="70" t="s">
        <v>123</v>
      </c>
      <c r="C58" s="48" t="s">
        <v>53</v>
      </c>
      <c r="D58" s="48" t="s">
        <v>48</v>
      </c>
      <c r="E58" s="66" t="s">
        <v>54</v>
      </c>
      <c r="F58" s="85"/>
      <c r="G58" s="41" t="s">
        <v>4</v>
      </c>
      <c r="H58" s="48">
        <v>192</v>
      </c>
      <c r="I58" s="68" t="s">
        <v>6</v>
      </c>
      <c r="J58" s="83">
        <f t="shared" si="2"/>
        <v>0</v>
      </c>
      <c r="K58" s="46" t="s">
        <v>8</v>
      </c>
      <c r="L58" s="67">
        <v>35.25</v>
      </c>
      <c r="M58" s="76" t="s">
        <v>6</v>
      </c>
      <c r="N58" s="138">
        <f t="shared" si="3"/>
        <v>0</v>
      </c>
      <c r="O58" s="138"/>
      <c r="P58" s="138"/>
      <c r="Q58" s="139"/>
      <c r="T58" s="5"/>
    </row>
    <row r="59" spans="1:20" s="2" customFormat="1" ht="21.95" customHeight="1" x14ac:dyDescent="0.2">
      <c r="A59" s="109" t="s">
        <v>142</v>
      </c>
      <c r="B59" s="110" t="s">
        <v>143</v>
      </c>
      <c r="C59" s="48" t="s">
        <v>53</v>
      </c>
      <c r="D59" s="48" t="s">
        <v>95</v>
      </c>
      <c r="E59" s="66" t="s">
        <v>96</v>
      </c>
      <c r="F59" s="85"/>
      <c r="G59" s="41" t="s">
        <v>4</v>
      </c>
      <c r="H59" s="48">
        <v>400</v>
      </c>
      <c r="I59" s="68" t="s">
        <v>6</v>
      </c>
      <c r="J59" s="83">
        <f t="shared" si="2"/>
        <v>0</v>
      </c>
      <c r="K59" s="46" t="s">
        <v>8</v>
      </c>
      <c r="L59" s="67">
        <v>36.369999999999997</v>
      </c>
      <c r="M59" s="77" t="s">
        <v>6</v>
      </c>
      <c r="N59" s="138">
        <f t="shared" si="3"/>
        <v>0</v>
      </c>
      <c r="O59" s="138"/>
      <c r="P59" s="138"/>
      <c r="Q59" s="139"/>
      <c r="T59" s="5"/>
    </row>
    <row r="60" spans="1:20" s="2" customFormat="1" ht="21.95" customHeight="1" thickBot="1" x14ac:dyDescent="0.25">
      <c r="A60" s="38" t="s">
        <v>74</v>
      </c>
      <c r="B60" s="70" t="s">
        <v>79</v>
      </c>
      <c r="C60" s="48" t="s">
        <v>53</v>
      </c>
      <c r="D60" s="48" t="s">
        <v>97</v>
      </c>
      <c r="E60" s="66" t="s">
        <v>54</v>
      </c>
      <c r="F60" s="85"/>
      <c r="G60" s="41" t="s">
        <v>4</v>
      </c>
      <c r="H60" s="48">
        <v>204</v>
      </c>
      <c r="I60" s="68" t="s">
        <v>6</v>
      </c>
      <c r="J60" s="83">
        <f t="shared" si="2"/>
        <v>0</v>
      </c>
      <c r="K60" s="46" t="s">
        <v>8</v>
      </c>
      <c r="L60" s="67">
        <v>23.5</v>
      </c>
      <c r="M60" s="77" t="s">
        <v>6</v>
      </c>
      <c r="N60" s="138">
        <f t="shared" si="3"/>
        <v>0</v>
      </c>
      <c r="O60" s="138"/>
      <c r="P60" s="138"/>
      <c r="Q60" s="139"/>
      <c r="T60" s="5"/>
    </row>
    <row r="61" spans="1:20" customFormat="1" ht="21.95" customHeight="1" thickBot="1" x14ac:dyDescent="0.3">
      <c r="A61" s="60"/>
      <c r="B61" s="61"/>
      <c r="C61" s="50"/>
      <c r="D61" s="50"/>
      <c r="E61" s="62"/>
      <c r="F61" s="62"/>
      <c r="G61" s="167" t="s">
        <v>93</v>
      </c>
      <c r="H61" s="168"/>
      <c r="I61" s="47"/>
      <c r="J61" s="123">
        <f>SUM(J53:J60)</f>
        <v>0</v>
      </c>
      <c r="K61" s="150"/>
      <c r="L61" s="150"/>
      <c r="M61" s="47"/>
      <c r="N61" s="167">
        <f>SUM(N53:Q60)</f>
        <v>0</v>
      </c>
      <c r="O61" s="170"/>
      <c r="P61" s="170"/>
      <c r="Q61" s="171"/>
    </row>
    <row r="62" spans="1:20" s="12" customFormat="1" ht="21.75" customHeight="1" x14ac:dyDescent="0.2">
      <c r="A62" s="164"/>
      <c r="B62" s="164"/>
      <c r="C62" s="164"/>
      <c r="D62" s="164"/>
      <c r="E62" s="169"/>
      <c r="F62" s="169"/>
      <c r="G62" s="169"/>
      <c r="H62" s="163"/>
      <c r="I62" s="163"/>
      <c r="J62" s="163"/>
      <c r="K62" s="163"/>
      <c r="L62" s="163"/>
      <c r="M62" s="163"/>
      <c r="N62" s="163"/>
      <c r="O62" s="122"/>
      <c r="P62" s="122"/>
      <c r="Q62" s="91"/>
    </row>
    <row r="63" spans="1:20" s="13" customFormat="1" ht="16.5" customHeight="1" x14ac:dyDescent="0.25">
      <c r="A63" s="155" t="s">
        <v>10</v>
      </c>
      <c r="B63" s="155"/>
      <c r="C63" s="20"/>
      <c r="D63" s="20"/>
      <c r="E63" s="155" t="s">
        <v>108</v>
      </c>
      <c r="F63" s="155"/>
      <c r="G63" s="155"/>
      <c r="H63" s="155"/>
      <c r="I63" s="155"/>
      <c r="J63" s="155"/>
      <c r="K63" s="20"/>
      <c r="L63" s="20"/>
      <c r="M63" s="20"/>
      <c r="N63" s="20"/>
      <c r="O63" s="20"/>
      <c r="P63" s="20"/>
      <c r="Q63" s="92"/>
    </row>
    <row r="64" spans="1:20" s="13" customFormat="1" ht="15.95" customHeight="1" x14ac:dyDescent="0.25">
      <c r="A64" s="156" t="s">
        <v>120</v>
      </c>
      <c r="B64" s="156"/>
      <c r="C64" s="20"/>
      <c r="D64" s="20"/>
      <c r="E64" s="157" t="s">
        <v>23</v>
      </c>
      <c r="F64" s="156"/>
      <c r="G64" s="156"/>
      <c r="H64" s="156"/>
      <c r="I64" s="156"/>
      <c r="J64" s="156"/>
      <c r="K64" s="21"/>
      <c r="L64" s="21"/>
      <c r="M64" s="21"/>
      <c r="N64" s="21"/>
      <c r="O64" s="21"/>
      <c r="P64" s="21"/>
      <c r="Q64" s="93"/>
    </row>
    <row r="65" spans="1:17" s="13" customFormat="1" ht="15.95" customHeight="1" x14ac:dyDescent="0.25">
      <c r="A65" s="157" t="s">
        <v>121</v>
      </c>
      <c r="B65" s="157"/>
      <c r="C65" s="22"/>
      <c r="D65" s="22"/>
      <c r="E65" s="156" t="s">
        <v>11</v>
      </c>
      <c r="F65" s="156"/>
      <c r="G65" s="156"/>
      <c r="H65" s="156"/>
      <c r="I65" s="156"/>
      <c r="J65" s="156"/>
      <c r="K65" s="20"/>
      <c r="L65" s="20"/>
      <c r="M65" s="20"/>
      <c r="N65" s="20"/>
      <c r="O65" s="20"/>
      <c r="P65" s="20"/>
      <c r="Q65" s="92"/>
    </row>
    <row r="66" spans="1:17" s="13" customFormat="1" ht="15.95" customHeight="1" x14ac:dyDescent="0.25">
      <c r="A66" s="158"/>
      <c r="B66" s="158"/>
      <c r="C66" s="20"/>
      <c r="D66" s="20"/>
      <c r="E66" s="157" t="s">
        <v>12</v>
      </c>
      <c r="F66" s="156"/>
      <c r="G66" s="156"/>
      <c r="H66" s="156"/>
      <c r="I66" s="156"/>
      <c r="J66" s="156"/>
      <c r="K66" s="21"/>
      <c r="L66" s="21"/>
      <c r="M66" s="21"/>
      <c r="N66" s="21"/>
      <c r="O66" s="21"/>
      <c r="P66" s="21"/>
      <c r="Q66" s="93"/>
    </row>
    <row r="67" spans="1:17" s="13" customFormat="1" ht="15.95" customHeight="1" x14ac:dyDescent="0.25">
      <c r="A67" s="23" t="s">
        <v>125</v>
      </c>
      <c r="B67" s="23"/>
      <c r="C67" s="23"/>
      <c r="D67" s="20"/>
      <c r="E67" s="156" t="s">
        <v>13</v>
      </c>
      <c r="F67" s="162"/>
      <c r="G67" s="162"/>
      <c r="H67" s="162"/>
      <c r="I67" s="162"/>
      <c r="J67" s="162"/>
      <c r="K67" s="20"/>
      <c r="L67" s="20"/>
      <c r="M67" s="20"/>
      <c r="N67" s="20"/>
      <c r="O67" s="20"/>
      <c r="P67" s="20"/>
      <c r="Q67" s="92"/>
    </row>
    <row r="68" spans="1:17" s="13" customFormat="1" ht="15.95" customHeight="1" x14ac:dyDescent="0.25">
      <c r="A68" s="24" t="s">
        <v>14</v>
      </c>
      <c r="B68" s="24"/>
      <c r="C68" s="24"/>
      <c r="D68" s="24"/>
      <c r="E68" s="25"/>
      <c r="F68" s="25"/>
      <c r="G68" s="25"/>
      <c r="H68" s="25"/>
      <c r="I68" s="25"/>
      <c r="J68" s="25"/>
      <c r="K68" s="26"/>
      <c r="L68" s="26"/>
      <c r="M68" s="26"/>
      <c r="N68" s="26"/>
      <c r="O68" s="26"/>
      <c r="P68" s="26"/>
      <c r="Q68" s="94"/>
    </row>
    <row r="69" spans="1:17" s="13" customFormat="1" ht="15.95" customHeight="1" x14ac:dyDescent="0.25">
      <c r="A69" s="20"/>
      <c r="B69" s="27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92"/>
    </row>
    <row r="70" spans="1:17" s="13" customFormat="1" ht="15.95" customHeight="1" x14ac:dyDescent="0.25">
      <c r="A70" s="159" t="s">
        <v>15</v>
      </c>
      <c r="B70" s="159"/>
      <c r="C70" s="20"/>
      <c r="D70" s="22"/>
      <c r="E70" s="159" t="s">
        <v>24</v>
      </c>
      <c r="F70" s="155"/>
      <c r="G70" s="155"/>
      <c r="H70" s="155"/>
      <c r="I70" s="155"/>
      <c r="J70" s="155"/>
      <c r="K70" s="20"/>
      <c r="L70" s="22" t="s">
        <v>26</v>
      </c>
      <c r="M70" s="23"/>
      <c r="N70" s="22" t="s">
        <v>25</v>
      </c>
      <c r="O70" s="22"/>
      <c r="P70" s="22"/>
      <c r="Q70" s="92"/>
    </row>
    <row r="71" spans="1:17" s="13" customFormat="1" ht="15.95" customHeight="1" x14ac:dyDescent="0.25">
      <c r="A71" s="161"/>
      <c r="B71" s="161"/>
      <c r="C71" s="161"/>
      <c r="D71" s="161"/>
      <c r="E71" s="23"/>
      <c r="F71" s="23"/>
      <c r="G71" s="23"/>
      <c r="H71" s="23"/>
      <c r="I71" s="23"/>
      <c r="J71" s="23"/>
      <c r="K71" s="20"/>
      <c r="L71" s="20"/>
      <c r="M71" s="20"/>
      <c r="N71" s="20"/>
      <c r="O71" s="20"/>
      <c r="P71" s="20"/>
      <c r="Q71" s="92"/>
    </row>
    <row r="72" spans="1:17" s="13" customFormat="1" ht="15.95" customHeight="1" x14ac:dyDescent="0.25">
      <c r="A72" s="160" t="s">
        <v>20</v>
      </c>
      <c r="B72" s="160"/>
      <c r="C72" s="20"/>
      <c r="D72" s="20"/>
      <c r="E72" s="155" t="s">
        <v>9</v>
      </c>
      <c r="F72" s="155"/>
      <c r="G72" s="155"/>
      <c r="H72" s="155"/>
      <c r="I72" s="155"/>
      <c r="J72" s="155"/>
      <c r="K72" s="20"/>
      <c r="L72" s="20"/>
      <c r="M72" s="20"/>
      <c r="N72" s="20"/>
      <c r="O72" s="20"/>
      <c r="P72" s="20"/>
      <c r="Q72" s="92"/>
    </row>
    <row r="73" spans="1:17" s="13" customFormat="1" ht="15.95" customHeight="1" x14ac:dyDescent="0.25">
      <c r="A73" s="155" t="s">
        <v>144</v>
      </c>
      <c r="B73" s="155"/>
      <c r="C73" s="20"/>
      <c r="D73" s="20"/>
      <c r="E73" s="23"/>
      <c r="F73" s="23"/>
      <c r="G73" s="23"/>
      <c r="H73" s="23"/>
      <c r="I73" s="23"/>
      <c r="J73" s="23"/>
      <c r="K73" s="20"/>
      <c r="L73" s="20"/>
      <c r="M73" s="20"/>
      <c r="N73" s="20"/>
      <c r="O73" s="20"/>
      <c r="P73" s="20"/>
      <c r="Q73" s="92"/>
    </row>
    <row r="74" spans="1:17" s="13" customFormat="1" ht="15.95" customHeight="1" x14ac:dyDescent="0.25">
      <c r="A74" s="156" t="s">
        <v>145</v>
      </c>
      <c r="B74" s="156"/>
      <c r="C74" s="20"/>
      <c r="D74" s="20"/>
      <c r="E74" s="155" t="s">
        <v>16</v>
      </c>
      <c r="F74" s="155"/>
      <c r="G74" s="155"/>
      <c r="H74" s="155"/>
      <c r="I74" s="155"/>
      <c r="J74" s="155"/>
      <c r="K74" s="20"/>
      <c r="L74" s="20"/>
      <c r="M74" s="20"/>
      <c r="N74" s="20"/>
      <c r="O74" s="20"/>
      <c r="P74" s="20"/>
      <c r="Q74" s="92"/>
    </row>
    <row r="75" spans="1:17" s="13" customFormat="1" ht="15.95" customHeight="1" x14ac:dyDescent="0.25">
      <c r="A75" s="156" t="s">
        <v>146</v>
      </c>
      <c r="B75" s="156"/>
      <c r="C75" s="20"/>
      <c r="D75" s="20"/>
      <c r="E75" s="23" t="s">
        <v>19</v>
      </c>
      <c r="F75" s="23"/>
      <c r="G75" s="23"/>
      <c r="H75" s="23"/>
      <c r="I75" s="23"/>
      <c r="J75" s="23"/>
      <c r="K75" s="20"/>
      <c r="L75" s="23"/>
      <c r="M75" s="23"/>
      <c r="N75" s="20"/>
      <c r="O75" s="20"/>
      <c r="P75" s="20"/>
      <c r="Q75" s="92"/>
    </row>
    <row r="76" spans="1:17" s="12" customFormat="1" ht="18" customHeight="1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21"/>
      <c r="P76" s="121"/>
      <c r="Q76" s="95"/>
    </row>
    <row r="77" spans="1:17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96"/>
    </row>
    <row r="78" spans="1:17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96"/>
    </row>
    <row r="79" spans="1:17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96"/>
    </row>
    <row r="80" spans="1:17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96"/>
    </row>
    <row r="81" spans="1:17" x14ac:dyDescent="0.2">
      <c r="A81" s="29" t="s">
        <v>83</v>
      </c>
      <c r="B81" s="29"/>
      <c r="C81" s="29" t="s">
        <v>84</v>
      </c>
      <c r="D81" s="29"/>
      <c r="E81" s="29"/>
      <c r="F81" s="29"/>
      <c r="G81" s="29"/>
      <c r="H81" s="29"/>
      <c r="I81" s="28"/>
      <c r="J81" s="28"/>
      <c r="K81" s="28"/>
      <c r="L81" s="28"/>
      <c r="M81" s="28"/>
      <c r="N81" s="28"/>
      <c r="O81" s="28"/>
      <c r="P81" s="28"/>
      <c r="Q81" s="96"/>
    </row>
    <row r="82" spans="1:17" x14ac:dyDescent="0.2">
      <c r="A82" s="30" t="s">
        <v>85</v>
      </c>
      <c r="B82" s="30"/>
      <c r="C82" s="31" t="s">
        <v>152</v>
      </c>
      <c r="D82" s="31" t="s">
        <v>86</v>
      </c>
      <c r="E82" s="31" t="s">
        <v>87</v>
      </c>
      <c r="F82" s="31" t="s">
        <v>88</v>
      </c>
      <c r="G82" s="30"/>
      <c r="H82" s="31" t="s">
        <v>89</v>
      </c>
      <c r="I82" s="30"/>
      <c r="J82" s="31" t="s">
        <v>90</v>
      </c>
      <c r="K82" s="30"/>
      <c r="L82" s="31" t="s">
        <v>91</v>
      </c>
      <c r="M82" s="30"/>
      <c r="N82" s="31" t="s">
        <v>153</v>
      </c>
      <c r="O82" s="31" t="s">
        <v>154</v>
      </c>
      <c r="P82" s="31" t="s">
        <v>92</v>
      </c>
      <c r="Q82" s="31" t="s">
        <v>18</v>
      </c>
    </row>
    <row r="83" spans="1:17" ht="21.95" customHeight="1" x14ac:dyDescent="0.2">
      <c r="A83" s="30"/>
      <c r="B83" s="63" t="str">
        <f t="shared" ref="B83:B95" si="4">IF(A83="","",VLOOKUP(A83,$A$209:$B$234,2,0))</f>
        <v/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>
        <f>SUM(C83:P83)</f>
        <v>0</v>
      </c>
    </row>
    <row r="84" spans="1:17" ht="21.95" customHeight="1" x14ac:dyDescent="0.2">
      <c r="A84" s="30"/>
      <c r="B84" s="63" t="str">
        <f t="shared" si="4"/>
        <v/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>
        <f t="shared" ref="Q84:Q95" si="5">SUM(C84:P84)</f>
        <v>0</v>
      </c>
    </row>
    <row r="85" spans="1:17" ht="21.95" customHeight="1" x14ac:dyDescent="0.2">
      <c r="A85" s="30"/>
      <c r="B85" s="63" t="str">
        <f t="shared" si="4"/>
        <v/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>
        <f t="shared" si="5"/>
        <v>0</v>
      </c>
    </row>
    <row r="86" spans="1:17" ht="21.95" customHeight="1" x14ac:dyDescent="0.2">
      <c r="A86" s="30"/>
      <c r="B86" s="63" t="str">
        <f t="shared" si="4"/>
        <v/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>
        <f t="shared" si="5"/>
        <v>0</v>
      </c>
    </row>
    <row r="87" spans="1:17" ht="21.95" customHeight="1" x14ac:dyDescent="0.2">
      <c r="A87" s="30"/>
      <c r="B87" s="63" t="str">
        <f t="shared" si="4"/>
        <v/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>
        <f t="shared" si="5"/>
        <v>0</v>
      </c>
    </row>
    <row r="88" spans="1:17" ht="21.95" customHeight="1" x14ac:dyDescent="0.2">
      <c r="A88" s="30"/>
      <c r="B88" s="63" t="str">
        <f t="shared" si="4"/>
        <v/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>
        <f t="shared" si="5"/>
        <v>0</v>
      </c>
    </row>
    <row r="89" spans="1:17" ht="21.95" customHeight="1" x14ac:dyDescent="0.2">
      <c r="A89" s="30"/>
      <c r="B89" s="63" t="str">
        <f t="shared" si="4"/>
        <v/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>
        <f t="shared" si="5"/>
        <v>0</v>
      </c>
    </row>
    <row r="90" spans="1:17" ht="21.95" customHeight="1" x14ac:dyDescent="0.2">
      <c r="A90" s="30"/>
      <c r="B90" s="63" t="str">
        <f t="shared" si="4"/>
        <v/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>
        <f t="shared" si="5"/>
        <v>0</v>
      </c>
    </row>
    <row r="91" spans="1:17" ht="21.95" customHeight="1" x14ac:dyDescent="0.2">
      <c r="A91" s="30"/>
      <c r="B91" s="63" t="str">
        <f t="shared" si="4"/>
        <v/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>
        <f t="shared" si="5"/>
        <v>0</v>
      </c>
    </row>
    <row r="92" spans="1:17" ht="21.95" customHeight="1" x14ac:dyDescent="0.2">
      <c r="A92" s="30"/>
      <c r="B92" s="63" t="str">
        <f t="shared" si="4"/>
        <v/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>
        <f t="shared" si="5"/>
        <v>0</v>
      </c>
    </row>
    <row r="93" spans="1:17" ht="21.95" customHeight="1" x14ac:dyDescent="0.2">
      <c r="A93" s="30"/>
      <c r="B93" s="63" t="str">
        <f t="shared" si="4"/>
        <v/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>
        <f t="shared" si="5"/>
        <v>0</v>
      </c>
    </row>
    <row r="94" spans="1:17" ht="21.95" customHeight="1" x14ac:dyDescent="0.2">
      <c r="A94" s="30"/>
      <c r="B94" s="63" t="str">
        <f t="shared" si="4"/>
        <v/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>
        <f t="shared" si="5"/>
        <v>0</v>
      </c>
    </row>
    <row r="95" spans="1:17" ht="21.95" customHeight="1" x14ac:dyDescent="0.2">
      <c r="A95" s="30"/>
      <c r="B95" s="63" t="str">
        <f t="shared" si="4"/>
        <v/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>
        <f t="shared" si="5"/>
        <v>0</v>
      </c>
    </row>
    <row r="96" spans="1:17" ht="21.95" customHeight="1" x14ac:dyDescent="0.2">
      <c r="A96" s="39"/>
      <c r="B96" s="63" t="s">
        <v>18</v>
      </c>
      <c r="C96" s="39">
        <f>SUM(C83:C95)</f>
        <v>0</v>
      </c>
      <c r="D96" s="39">
        <f t="shared" ref="D96:Q96" si="6">SUM(D83:D95)</f>
        <v>0</v>
      </c>
      <c r="E96" s="39">
        <f t="shared" si="6"/>
        <v>0</v>
      </c>
      <c r="F96" s="39">
        <f t="shared" si="6"/>
        <v>0</v>
      </c>
      <c r="G96" s="39">
        <f t="shared" si="6"/>
        <v>0</v>
      </c>
      <c r="H96" s="39">
        <f t="shared" si="6"/>
        <v>0</v>
      </c>
      <c r="I96" s="39">
        <f t="shared" si="6"/>
        <v>0</v>
      </c>
      <c r="J96" s="39">
        <f t="shared" si="6"/>
        <v>0</v>
      </c>
      <c r="K96" s="39">
        <f t="shared" si="6"/>
        <v>0</v>
      </c>
      <c r="L96" s="39">
        <f t="shared" si="6"/>
        <v>0</v>
      </c>
      <c r="M96" s="39">
        <f t="shared" si="6"/>
        <v>0</v>
      </c>
      <c r="N96" s="39">
        <f t="shared" si="6"/>
        <v>0</v>
      </c>
      <c r="O96" s="39">
        <f t="shared" si="6"/>
        <v>0</v>
      </c>
      <c r="P96" s="39">
        <f t="shared" si="6"/>
        <v>0</v>
      </c>
      <c r="Q96" s="39">
        <f t="shared" si="6"/>
        <v>0</v>
      </c>
    </row>
    <row r="97" spans="1:17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16"/>
    </row>
    <row r="208" spans="1:2" x14ac:dyDescent="0.2">
      <c r="A208" s="33"/>
      <c r="B208" s="33"/>
    </row>
    <row r="209" spans="1:2" x14ac:dyDescent="0.2">
      <c r="A209" s="97" t="s">
        <v>150</v>
      </c>
      <c r="B209" s="81" t="s">
        <v>151</v>
      </c>
    </row>
    <row r="210" spans="1:2" x14ac:dyDescent="0.2">
      <c r="A210" s="34" t="s">
        <v>29</v>
      </c>
      <c r="B210" s="81" t="s">
        <v>99</v>
      </c>
    </row>
    <row r="211" spans="1:2" x14ac:dyDescent="0.2">
      <c r="A211" s="34" t="s">
        <v>31</v>
      </c>
      <c r="B211" s="35" t="s">
        <v>100</v>
      </c>
    </row>
    <row r="212" spans="1:2" ht="22.5" customHeight="1" x14ac:dyDescent="0.2">
      <c r="A212" s="34" t="s">
        <v>32</v>
      </c>
      <c r="B212" s="35" t="s">
        <v>101</v>
      </c>
    </row>
    <row r="213" spans="1:2" ht="22.5" customHeight="1" x14ac:dyDescent="0.2">
      <c r="A213" s="34" t="s">
        <v>33</v>
      </c>
      <c r="B213" s="35" t="s">
        <v>102</v>
      </c>
    </row>
    <row r="214" spans="1:2" ht="22.5" customHeight="1" x14ac:dyDescent="0.2">
      <c r="A214" s="34" t="s">
        <v>34</v>
      </c>
      <c r="B214" s="35" t="s">
        <v>52</v>
      </c>
    </row>
    <row r="215" spans="1:2" ht="22.5" x14ac:dyDescent="0.2">
      <c r="A215" s="34" t="s">
        <v>159</v>
      </c>
      <c r="B215" s="35" t="s">
        <v>160</v>
      </c>
    </row>
    <row r="216" spans="1:2" ht="22.5" x14ac:dyDescent="0.2">
      <c r="A216" s="34" t="s">
        <v>35</v>
      </c>
      <c r="B216" s="35" t="s">
        <v>55</v>
      </c>
    </row>
    <row r="217" spans="1:2" ht="22.5" x14ac:dyDescent="0.2">
      <c r="A217" s="34" t="s">
        <v>133</v>
      </c>
      <c r="B217" s="113" t="s">
        <v>136</v>
      </c>
    </row>
    <row r="218" spans="1:2" x14ac:dyDescent="0.2">
      <c r="A218" s="120" t="s">
        <v>147</v>
      </c>
      <c r="B218" s="35" t="s">
        <v>156</v>
      </c>
    </row>
    <row r="219" spans="1:2" ht="22.5" customHeight="1" x14ac:dyDescent="0.2">
      <c r="A219" s="34" t="s">
        <v>36</v>
      </c>
      <c r="B219" s="35" t="s">
        <v>103</v>
      </c>
    </row>
    <row r="220" spans="1:2" x14ac:dyDescent="0.2">
      <c r="A220" s="97" t="s">
        <v>127</v>
      </c>
      <c r="B220" s="98" t="s">
        <v>128</v>
      </c>
    </row>
    <row r="221" spans="1:2" x14ac:dyDescent="0.2">
      <c r="A221" s="34" t="s">
        <v>37</v>
      </c>
      <c r="B221" s="35" t="s">
        <v>104</v>
      </c>
    </row>
    <row r="222" spans="1:2" ht="22.5" x14ac:dyDescent="0.2">
      <c r="A222" s="34" t="s">
        <v>109</v>
      </c>
      <c r="B222" s="35" t="s">
        <v>140</v>
      </c>
    </row>
    <row r="223" spans="1:2" x14ac:dyDescent="0.2">
      <c r="A223" s="34" t="s">
        <v>38</v>
      </c>
      <c r="B223" s="35" t="s">
        <v>139</v>
      </c>
    </row>
    <row r="224" spans="1:2" x14ac:dyDescent="0.2">
      <c r="A224" s="34" t="s">
        <v>114</v>
      </c>
      <c r="B224" s="35" t="s">
        <v>115</v>
      </c>
    </row>
    <row r="225" spans="1:2" x14ac:dyDescent="0.2">
      <c r="A225" s="34" t="s">
        <v>112</v>
      </c>
      <c r="B225" s="35" t="s">
        <v>113</v>
      </c>
    </row>
    <row r="226" spans="1:2" x14ac:dyDescent="0.2">
      <c r="A226" s="97" t="s">
        <v>124</v>
      </c>
      <c r="B226" s="98" t="s">
        <v>141</v>
      </c>
    </row>
    <row r="227" spans="1:2" x14ac:dyDescent="0.2">
      <c r="A227" s="34" t="s">
        <v>39</v>
      </c>
      <c r="B227" s="35" t="s">
        <v>105</v>
      </c>
    </row>
    <row r="228" spans="1:2" x14ac:dyDescent="0.2">
      <c r="A228" s="34" t="s">
        <v>81</v>
      </c>
      <c r="B228" s="35" t="s">
        <v>98</v>
      </c>
    </row>
    <row r="229" spans="1:2" x14ac:dyDescent="0.2">
      <c r="A229" s="34" t="s">
        <v>40</v>
      </c>
      <c r="B229" s="35" t="s">
        <v>59</v>
      </c>
    </row>
    <row r="230" spans="1:2" x14ac:dyDescent="0.2">
      <c r="A230" s="34" t="s">
        <v>42</v>
      </c>
      <c r="B230" s="35" t="s">
        <v>61</v>
      </c>
    </row>
    <row r="231" spans="1:2" x14ac:dyDescent="0.2">
      <c r="A231" s="34" t="s">
        <v>129</v>
      </c>
      <c r="B231" s="113" t="s">
        <v>130</v>
      </c>
    </row>
    <row r="232" spans="1:2" x14ac:dyDescent="0.2">
      <c r="A232" s="120" t="s">
        <v>155</v>
      </c>
      <c r="B232" s="35" t="s">
        <v>157</v>
      </c>
    </row>
    <row r="233" spans="1:2" x14ac:dyDescent="0.2">
      <c r="A233" s="97" t="s">
        <v>132</v>
      </c>
      <c r="B233" s="98" t="s">
        <v>138</v>
      </c>
    </row>
    <row r="234" spans="1:2" x14ac:dyDescent="0.2">
      <c r="A234" s="34" t="s">
        <v>162</v>
      </c>
      <c r="B234" s="35" t="s">
        <v>163</v>
      </c>
    </row>
    <row r="235" spans="1:2" x14ac:dyDescent="0.2">
      <c r="A235" s="34" t="s">
        <v>44</v>
      </c>
      <c r="B235" s="35" t="s">
        <v>107</v>
      </c>
    </row>
    <row r="236" spans="1:2" ht="22.5" x14ac:dyDescent="0.2">
      <c r="A236" s="97" t="s">
        <v>110</v>
      </c>
      <c r="B236" s="98" t="s">
        <v>111</v>
      </c>
    </row>
    <row r="237" spans="1:2" x14ac:dyDescent="0.2">
      <c r="A237" s="34" t="s">
        <v>117</v>
      </c>
      <c r="B237" s="35" t="s">
        <v>118</v>
      </c>
    </row>
    <row r="238" spans="1:2" x14ac:dyDescent="0.2">
      <c r="A238" s="34" t="s">
        <v>119</v>
      </c>
      <c r="B238" s="35" t="s">
        <v>122</v>
      </c>
    </row>
    <row r="239" spans="1:2" x14ac:dyDescent="0.2">
      <c r="A239" s="36" t="s">
        <v>46</v>
      </c>
      <c r="B239" s="82" t="s">
        <v>66</v>
      </c>
    </row>
    <row r="240" spans="1:2" x14ac:dyDescent="0.2">
      <c r="A240" s="34" t="s">
        <v>135</v>
      </c>
      <c r="B240" s="115" t="s">
        <v>137</v>
      </c>
    </row>
    <row r="241" spans="1:2" x14ac:dyDescent="0.2">
      <c r="A241" s="124" t="s">
        <v>148</v>
      </c>
      <c r="B241" s="69" t="s">
        <v>149</v>
      </c>
    </row>
    <row r="242" spans="1:2" x14ac:dyDescent="0.2">
      <c r="A242" s="37" t="s">
        <v>69</v>
      </c>
      <c r="B242" s="69" t="s">
        <v>75</v>
      </c>
    </row>
    <row r="243" spans="1:2" x14ac:dyDescent="0.2">
      <c r="A243" s="109" t="s">
        <v>70</v>
      </c>
      <c r="B243" s="110" t="s">
        <v>76</v>
      </c>
    </row>
    <row r="244" spans="1:2" x14ac:dyDescent="0.2">
      <c r="A244" s="38" t="s">
        <v>71</v>
      </c>
      <c r="B244" s="70" t="s">
        <v>77</v>
      </c>
    </row>
    <row r="245" spans="1:2" x14ac:dyDescent="0.2">
      <c r="A245" s="38" t="s">
        <v>72</v>
      </c>
      <c r="B245" s="70" t="s">
        <v>78</v>
      </c>
    </row>
    <row r="246" spans="1:2" x14ac:dyDescent="0.2">
      <c r="A246" s="38" t="s">
        <v>73</v>
      </c>
      <c r="B246" s="70" t="s">
        <v>123</v>
      </c>
    </row>
    <row r="247" spans="1:2" x14ac:dyDescent="0.2">
      <c r="A247" s="109" t="s">
        <v>142</v>
      </c>
      <c r="B247" s="110" t="s">
        <v>143</v>
      </c>
    </row>
    <row r="248" spans="1:2" x14ac:dyDescent="0.2">
      <c r="A248" s="125" t="s">
        <v>74</v>
      </c>
      <c r="B248" s="126" t="s">
        <v>79</v>
      </c>
    </row>
    <row r="249" spans="1:2" s="117" customFormat="1" x14ac:dyDescent="0.2">
      <c r="A249" s="127"/>
      <c r="B249" s="128"/>
    </row>
    <row r="250" spans="1:2" s="117" customFormat="1" x14ac:dyDescent="0.2">
      <c r="A250" s="129"/>
      <c r="B250" s="130"/>
    </row>
    <row r="251" spans="1:2" s="117" customFormat="1" x14ac:dyDescent="0.2">
      <c r="A251" s="131"/>
      <c r="B251" s="132"/>
    </row>
    <row r="252" spans="1:2" s="117" customFormat="1" x14ac:dyDescent="0.2">
      <c r="A252" s="133"/>
      <c r="B252" s="132"/>
    </row>
    <row r="253" spans="1:2" s="117" customFormat="1" x14ac:dyDescent="0.2">
      <c r="A253" s="134"/>
      <c r="B253" s="135"/>
    </row>
    <row r="254" spans="1:2" s="117" customFormat="1" x14ac:dyDescent="0.2">
      <c r="A254" s="136"/>
      <c r="B254" s="137"/>
    </row>
    <row r="255" spans="1:2" s="117" customFormat="1" x14ac:dyDescent="0.2">
      <c r="A255" s="136"/>
      <c r="B255" s="137"/>
    </row>
    <row r="256" spans="1:2" s="117" customFormat="1" x14ac:dyDescent="0.2">
      <c r="A256" s="136"/>
      <c r="B256" s="137"/>
    </row>
    <row r="257" spans="1:2" s="117" customFormat="1" x14ac:dyDescent="0.2">
      <c r="A257" s="134"/>
      <c r="B257" s="135"/>
    </row>
    <row r="258" spans="1:2" s="117" customFormat="1" x14ac:dyDescent="0.2">
      <c r="A258" s="136"/>
      <c r="B258" s="137"/>
    </row>
    <row r="259" spans="1:2" s="117" customFormat="1" x14ac:dyDescent="0.2">
      <c r="A259" s="131"/>
      <c r="B259" s="132"/>
    </row>
    <row r="260" spans="1:2" s="117" customFormat="1" x14ac:dyDescent="0.2">
      <c r="A260" s="133"/>
      <c r="B260" s="132"/>
    </row>
    <row r="261" spans="1:2" s="117" customFormat="1" x14ac:dyDescent="0.2">
      <c r="A261" s="134"/>
      <c r="B261" s="135"/>
    </row>
    <row r="262" spans="1:2" s="117" customFormat="1" x14ac:dyDescent="0.2">
      <c r="A262" s="136"/>
      <c r="B262" s="137"/>
    </row>
    <row r="263" spans="1:2" s="117" customFormat="1" x14ac:dyDescent="0.2">
      <c r="A263" s="136"/>
      <c r="B263" s="137"/>
    </row>
    <row r="264" spans="1:2" s="117" customFormat="1" x14ac:dyDescent="0.2">
      <c r="A264" s="136"/>
      <c r="B264" s="137"/>
    </row>
    <row r="265" spans="1:2" s="117" customFormat="1" x14ac:dyDescent="0.2">
      <c r="A265" s="134"/>
      <c r="B265" s="135"/>
    </row>
    <row r="266" spans="1:2" s="117" customFormat="1" x14ac:dyDescent="0.2">
      <c r="A266" s="136"/>
      <c r="B266" s="137"/>
    </row>
  </sheetData>
  <mergeCells count="77">
    <mergeCell ref="E63:J63"/>
    <mergeCell ref="N42:Q42"/>
    <mergeCell ref="N44:Q44"/>
    <mergeCell ref="A70:B70"/>
    <mergeCell ref="E65:J65"/>
    <mergeCell ref="N59:Q59"/>
    <mergeCell ref="G61:H61"/>
    <mergeCell ref="E62:G62"/>
    <mergeCell ref="N61:Q61"/>
    <mergeCell ref="B50:E50"/>
    <mergeCell ref="E74:J74"/>
    <mergeCell ref="N36:Q36"/>
    <mergeCell ref="N41:Q41"/>
    <mergeCell ref="N52:Q52"/>
    <mergeCell ref="N46:Q46"/>
    <mergeCell ref="N45:Q45"/>
    <mergeCell ref="H47:I47"/>
    <mergeCell ref="N55:Q55"/>
    <mergeCell ref="N40:Q40"/>
    <mergeCell ref="N43:Q43"/>
    <mergeCell ref="A72:B72"/>
    <mergeCell ref="A71:D71"/>
    <mergeCell ref="E67:J67"/>
    <mergeCell ref="N58:Q58"/>
    <mergeCell ref="N57:Q57"/>
    <mergeCell ref="E66:J66"/>
    <mergeCell ref="H62:N62"/>
    <mergeCell ref="E64:J64"/>
    <mergeCell ref="A62:D62"/>
    <mergeCell ref="N60:Q60"/>
    <mergeCell ref="A76:N76"/>
    <mergeCell ref="A63:B63"/>
    <mergeCell ref="A64:B64"/>
    <mergeCell ref="A65:B65"/>
    <mergeCell ref="A66:B66"/>
    <mergeCell ref="E72:J72"/>
    <mergeCell ref="A75:B75"/>
    <mergeCell ref="A73:B73"/>
    <mergeCell ref="E70:J70"/>
    <mergeCell ref="A74:B74"/>
    <mergeCell ref="K61:L61"/>
    <mergeCell ref="N56:Q56"/>
    <mergeCell ref="N35:Q35"/>
    <mergeCell ref="N38:Q38"/>
    <mergeCell ref="N34:Q34"/>
    <mergeCell ref="N31:Q31"/>
    <mergeCell ref="N37:Q37"/>
    <mergeCell ref="N53:Q53"/>
    <mergeCell ref="N47:Q47"/>
    <mergeCell ref="N54:Q54"/>
    <mergeCell ref="N33:Q33"/>
    <mergeCell ref="N30:Q30"/>
    <mergeCell ref="N14:Q14"/>
    <mergeCell ref="N24:Q24"/>
    <mergeCell ref="N22:Q22"/>
    <mergeCell ref="N26:Q26"/>
    <mergeCell ref="N28:Q28"/>
    <mergeCell ref="N32:Q32"/>
    <mergeCell ref="N17:Q17"/>
    <mergeCell ref="C5:I6"/>
    <mergeCell ref="A8:Q8"/>
    <mergeCell ref="A1:B6"/>
    <mergeCell ref="N10:Q10"/>
    <mergeCell ref="N16:Q16"/>
    <mergeCell ref="N12:Q12"/>
    <mergeCell ref="N11:Q11"/>
    <mergeCell ref="N13:Q13"/>
    <mergeCell ref="N39:Q39"/>
    <mergeCell ref="N18:Q18"/>
    <mergeCell ref="N15:Q15"/>
    <mergeCell ref="N25:Q25"/>
    <mergeCell ref="N27:Q27"/>
    <mergeCell ref="N23:Q23"/>
    <mergeCell ref="N21:Q21"/>
    <mergeCell ref="N29:Q29"/>
    <mergeCell ref="N20:Q20"/>
    <mergeCell ref="N19:Q19"/>
  </mergeCells>
  <phoneticPr fontId="25" type="noConversion"/>
  <dataValidations count="1">
    <dataValidation type="list" allowBlank="1" showInputMessage="1" showErrorMessage="1" sqref="A83:A95">
      <formula1>$A$209:$A$248</formula1>
    </dataValidation>
  </dataValidations>
  <printOptions headings="1"/>
  <pageMargins left="0.32" right="0.25" top="0.09" bottom="0.25" header="0" footer="0"/>
  <pageSetup scale="58" fitToHeight="0" orientation="landscape" r:id="rId1"/>
  <headerFooter alignWithMargins="0">
    <oddHeader>&amp;C&amp;"Arial,Bold"&amp;14 20-21 WI COMMODITY CALCULATOR</oddHeader>
  </headerFooter>
  <rowBreaks count="2" manualBreakCount="2">
    <brk id="49" max="14" man="1"/>
    <brk id="7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COMMODITY ORDER FORM</vt:lpstr>
      <vt:lpstr>'COMMODITY ORDER FORM'!Print_Area</vt:lpstr>
    </vt:vector>
  </TitlesOfParts>
  <Company>New York State - Office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Garceau, Annmarie</dc:creator>
  <cp:lastModifiedBy>Bethany Staples</cp:lastModifiedBy>
  <cp:lastPrinted>2020-02-19T16:30:29Z</cp:lastPrinted>
  <dcterms:created xsi:type="dcterms:W3CDTF">2006-12-22T19:13:10Z</dcterms:created>
  <dcterms:modified xsi:type="dcterms:W3CDTF">2020-12-09T17:48:42Z</dcterms:modified>
</cp:coreProperties>
</file>